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P:\Gremien\eHealth\Aktenplan2019\500 Information und Befähigung\_1100 Webseite\_100 eHealth Suisse\publizierte_Dokumente\Technik\EPD-ANBINDUNG\Selbstdeklaration_Primaersystemen\Selbstdeklarationsformular\"/>
    </mc:Choice>
  </mc:AlternateContent>
  <xr:revisionPtr revIDLastSave="0" documentId="13_ncr:1_{C0117EA8-9EDB-48D9-AD90-B37870C6FA3F}" xr6:coauthVersionLast="47" xr6:coauthVersionMax="47" xr10:uidLastSave="{00000000-0000-0000-0000-000000000000}"/>
  <bookViews>
    <workbookView xWindow="-120" yWindow="-120" windowWidth="29040" windowHeight="15720" xr2:uid="{68986CF8-5F9C-4BA6-B045-3AB2A359270E}"/>
  </bookViews>
  <sheets>
    <sheet name="Selbstdeklaration" sheetId="1" r:id="rId1"/>
    <sheet name="Hilfstabelle" sheetId="2" state="hidden" r:id="rId2"/>
    <sheet name="Anleitung (Intern)"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2" l="1"/>
  <c r="D9" i="2"/>
  <c r="D7" i="2"/>
  <c r="D6" i="2"/>
  <c r="D5" i="2"/>
  <c r="D15" i="2" s="1"/>
  <c r="G32" i="2"/>
  <c r="G33" i="2"/>
  <c r="G34" i="2"/>
  <c r="G31" i="2"/>
  <c r="G28" i="2"/>
  <c r="G29" i="2"/>
  <c r="G30" i="2"/>
  <c r="G19" i="2"/>
  <c r="G20" i="2"/>
  <c r="G21" i="2"/>
  <c r="G22" i="2"/>
  <c r="G23" i="2"/>
  <c r="G24" i="2"/>
  <c r="G25" i="2"/>
  <c r="G26" i="2"/>
  <c r="G27" i="2"/>
  <c r="G18" i="2"/>
  <c r="G17" i="2"/>
  <c r="G16" i="2"/>
  <c r="G15" i="2"/>
  <c r="G11" i="2"/>
  <c r="G12" i="2"/>
  <c r="G13" i="2"/>
  <c r="G14" i="2"/>
  <c r="G10" i="2"/>
  <c r="G6" i="2"/>
  <c r="G7" i="2"/>
  <c r="G8" i="2"/>
  <c r="G9" i="2"/>
  <c r="G5" i="2"/>
  <c r="G4" i="2"/>
  <c r="F81" i="2"/>
  <c r="D16" i="2" l="1"/>
  <c r="D17" i="2" s="1"/>
  <c r="G3" i="2"/>
  <c r="D5" i="1" s="1"/>
  <c r="D18" i="2" l="1"/>
  <c r="D19" i="2" s="1"/>
  <c r="D14" i="2" s="1"/>
</calcChain>
</file>

<file path=xl/sharedStrings.xml><?xml version="1.0" encoding="utf-8"?>
<sst xmlns="http://schemas.openxmlformats.org/spreadsheetml/2006/main" count="173" uniqueCount="142">
  <si>
    <t>X</t>
  </si>
  <si>
    <t>Ja</t>
  </si>
  <si>
    <t>Nein</t>
  </si>
  <si>
    <t>Logik / Zählung für automatische Ausgabe der Integrationsstufe in Feld D2 - F2</t>
  </si>
  <si>
    <t>Alle Pflichtfelder pro Integrationstufe erfüllt? (Angaben aus Spalte E)</t>
  </si>
  <si>
    <t>Summe</t>
  </si>
  <si>
    <t>Integrationstiefe 0</t>
  </si>
  <si>
    <t>Integrationstiefe 1</t>
  </si>
  <si>
    <t>Integrationstiefe 2.1</t>
  </si>
  <si>
    <t>Integrationstiefe 2.2</t>
  </si>
  <si>
    <t>Integrationstiefe 2.3</t>
  </si>
  <si>
    <t>Zählung für leere Felder in Spalte E</t>
  </si>
  <si>
    <t xml:space="preserve">Summe </t>
  </si>
  <si>
    <t>Integrationsstufe 0 (E7)</t>
  </si>
  <si>
    <t>Anleitung zur Bewirtschaftung des Excel-Dokumentes</t>
  </si>
  <si>
    <t xml:space="preserve">1. Das Excel-Blatt und die Arbeitsmappe sind gesperrt. Durch Anbieter, die die Selbstdeklaration ausfüllen, können nur die gelb markierten Felder ausgefüllt werden. </t>
  </si>
  <si>
    <t xml:space="preserve">Automatismen / Formeln </t>
  </si>
  <si>
    <t>Antworten für Spalte E</t>
  </si>
  <si>
    <t xml:space="preserve">Hier sind die Listenwerte für die Beantwortung der Anwendungsfälle in Spalte E auf dem Blatt "Selbstdeklaration" hinterlegt. </t>
  </si>
  <si>
    <t>Bezeichnung</t>
  </si>
  <si>
    <t>Formel</t>
  </si>
  <si>
    <t>1. Alle Pflichtfelder pro Integrationstufe erfüllt? (Angaben aus Spalte E)</t>
  </si>
  <si>
    <t>2. Logik / Zählung für automatische Ausgabe der Integrationsstufe in Feld D2 - F2</t>
  </si>
  <si>
    <t xml:space="preserve">Mit dieser Logik wird verhindert, dass eine hohe Integrationstiefe ausgegeben wird, obwohl Pflichtanforderungen aus niedrigeren Integrationstiefen nicht erfüllt wurden. </t>
  </si>
  <si>
    <t xml:space="preserve">In den Zellen D15 - D19 wird die Prüfung auf Erreichung der Integrationstiefe gemacht. Wurde die Integrationstiefe erreicht, erhält die erreichte Integrationstiefe einen Wert:
Tiefe 0 = 1
Tiefe 1 = 2
Tiefe 2.1 = 3
Tiefe 2.2 = 5
Tiefe 2.3 = 7
Tiefe 3 = 11 </t>
  </si>
  <si>
    <t>E11</t>
  </si>
  <si>
    <t>E12</t>
  </si>
  <si>
    <t>E13</t>
  </si>
  <si>
    <t>E14</t>
  </si>
  <si>
    <t>E18</t>
  </si>
  <si>
    <t>E19</t>
  </si>
  <si>
    <t>E20</t>
  </si>
  <si>
    <t>E21</t>
  </si>
  <si>
    <t>E22</t>
  </si>
  <si>
    <t>Integationsstufe 2.1 (E17)</t>
  </si>
  <si>
    <t>Integrationsstufe 1 (E10)</t>
  </si>
  <si>
    <t>E27</t>
  </si>
  <si>
    <t>E29</t>
  </si>
  <si>
    <t>E30</t>
  </si>
  <si>
    <t>E31</t>
  </si>
  <si>
    <t>E32</t>
  </si>
  <si>
    <t>E33</t>
  </si>
  <si>
    <t>E34</t>
  </si>
  <si>
    <t>E35</t>
  </si>
  <si>
    <t>E36</t>
  </si>
  <si>
    <t>E37</t>
  </si>
  <si>
    <t>E38</t>
  </si>
  <si>
    <t>E39</t>
  </si>
  <si>
    <t>E40</t>
  </si>
  <si>
    <t>E41</t>
  </si>
  <si>
    <t>Integrationsstufe 2.2 (E26)</t>
  </si>
  <si>
    <t>Integrationsstufe 2.3 (E44)</t>
  </si>
  <si>
    <t>E45</t>
  </si>
  <si>
    <t>E46</t>
  </si>
  <si>
    <t>E47</t>
  </si>
  <si>
    <t>Zelle D-F2, Blatt "Selbstdeklaration"</t>
  </si>
  <si>
    <r>
      <t xml:space="preserve">In Zelle D14 wird der erreichte Gesamtwert summiert. </t>
    </r>
    <r>
      <rPr>
        <b/>
        <sz val="9"/>
        <color theme="1"/>
        <rFont val="Verdana"/>
        <family val="2"/>
      </rPr>
      <t>Dieser Wert dient als Grundlage für die automatische Ausgabe der Integrationstiefe auf dem Blatt "Selbstdeklaration" in Feld D-F2</t>
    </r>
  </si>
  <si>
    <t xml:space="preserve">2. Für die Erreichung einer Integrationstiefe müssen alle Pflicht-Anforderungen (mit X in Spalte D gekennzeichnet) mit "Ja" beantwortet sein. </t>
  </si>
  <si>
    <t xml:space="preserve">3. Die Integrationstiefen sind aufeinander aufbauend. Für das Erreichen der nächsten Integrationstiefe müssen alle Pflicht-Anforderungen der vorherigen Integrationstiefe erreicht sein. </t>
  </si>
  <si>
    <r>
      <t>4. Damit in der Zelle D-F2 eine Integrationstiefe angegeben wird, müssen alle Anforderungen mit "Ja" oder "Nein" ausgefüllt sein. Solange nicht alle Anforderungen beantwortet wurden, erscheint die Meldung "Anwendungsfälle nicht vollständige ausgefüllt. Bitte rot umrandete Felder ergänzen</t>
    </r>
    <r>
      <rPr>
        <b/>
        <sz val="9"/>
        <color theme="1"/>
        <rFont val="Verdana"/>
        <family val="2"/>
      </rPr>
      <t>"</t>
    </r>
  </si>
  <si>
    <t xml:space="preserve">5. Vor der Publikation des Excel-Dokumentes auf der Webseite sind die beiden Blätter "Hilfstabelle" &amp; "Anleitung (Intern) auszublenden. </t>
  </si>
  <si>
    <t xml:space="preserve">Die Formel in den Zellen D5 - D9 prüft alle Pflicht-Anforderungen. Wurden alle Pflichtanforderungen einer Integrationstiefe mit "Ja" beantwortet, erscheint der Text "Integrationstiefe &lt;&gt; erreicht". Diese Information wird für die automatische Ausgabe der Integrationstiefe (Nr. 2 - Blauer Bereicht) benötigt. </t>
  </si>
  <si>
    <t xml:space="preserve">Nur wenn die vorherige Integrationstiefe erreicht wurde, werden den höheren Integrationstiefen die Werte vergeben. Falls die vorherige Integrationstiefe nicht erreicht wurde, wird für alle höheren Integrationstiefen der Wert 0 vergeben. </t>
  </si>
  <si>
    <r>
      <t xml:space="preserve">In den Zellen G4 - G34 wird geprüft, ob die alle Anforderungen mit "Ja" oder "Nein" beantwortet wurden. Ein leeres Feld erhält den Wert 1. In Zelle G3 werden die Werte von G4 - G34 summiert. </t>
    </r>
    <r>
      <rPr>
        <b/>
        <sz val="9"/>
        <color theme="1"/>
        <rFont val="Verdana"/>
        <family val="2"/>
      </rPr>
      <t xml:space="preserve">Der Wert in G3 wird in Zelle D-F2 auf dem Blatt "Selbsteklaration" benötigt. </t>
    </r>
  </si>
  <si>
    <r>
      <t xml:space="preserve">Für die automatische Ausgabe der erreichten Integrationsstufe oder der Meldung, dass das Formular unvollständig ist, werden die beiden </t>
    </r>
    <r>
      <rPr>
        <b/>
        <sz val="9"/>
        <color theme="1"/>
        <rFont val="Verdana"/>
        <family val="2"/>
      </rPr>
      <t>Zellen D14 und G3</t>
    </r>
    <r>
      <rPr>
        <sz val="9"/>
        <color theme="1"/>
        <rFont val="Verdana"/>
        <family val="2"/>
      </rPr>
      <t xml:space="preserve"> aus dem Blatt "Hilfstabelle" verwendet. Ist die Summe im Feld G3 &gt; 0 erscheint die Meldung "Anwendungsfälle nicht vollständige ausgefüllt. Bitte rot umrandete Felder ergänzen". Wurden alle Felder ausgefüllt, wird die gemäss Zelle G3 erreichte Integrationstiefe aufgeführt. </t>
    </r>
  </si>
  <si>
    <t>Inserire qui il nome dell'azienda / del fabbricante</t>
  </si>
  <si>
    <t>Inserire qui il sistema primario dichiarato, inclusa la versione del sistema</t>
  </si>
  <si>
    <t>Livello di integrazione raggiunto:</t>
  </si>
  <si>
    <t>Livello di integrazione 2.1 - Il sistema primario verifica se esiste una CIP</t>
  </si>
  <si>
    <t>Condizione fondamentale</t>
  </si>
  <si>
    <t>Casi d'uso</t>
  </si>
  <si>
    <t>Requisito soddisfatto?</t>
  </si>
  <si>
    <t>Osservazione</t>
  </si>
  <si>
    <t>Caso d'uso</t>
  </si>
  <si>
    <t xml:space="preserve">N. </t>
  </si>
  <si>
    <t>Standard tecnici</t>
  </si>
  <si>
    <t>Requisito tecnico per il sistema primario.</t>
  </si>
  <si>
    <t xml:space="preserve">Profilo: CT
Attore: Time Client
Transazione: Maintain Time [ITI-1]
</t>
  </si>
  <si>
    <t xml:space="preserve">Nessuno standard IHE 
Standard: SAML 2
Transazione: Artifact Resolution Protocol </t>
  </si>
  <si>
    <t>Profilo: PIXV3
Attore: Patient Identity Source
Transazione: Patient Identity Feed [ITI-44]</t>
  </si>
  <si>
    <t xml:space="preserve">Requisito funzionale per la soluzione. </t>
  </si>
  <si>
    <t xml:space="preserve">I documenti devono potere essere consultati nonché essere caricati o scaricati manualmente. </t>
  </si>
  <si>
    <t>Profilo: XUA
Attore: X-Service User 
Transazione: Provide X-User Assertion [ITI-40]</t>
  </si>
  <si>
    <t xml:space="preserve">Profilo: XDS.b
Attore: Document Consumer, Document Source
Transazione: Provide and Register Document Set [ITI-41], Retrieve Document Set [ITI-43] </t>
  </si>
  <si>
    <t>Profilo: XDS.b 
Attore: Document Source
Transazione: Provide and Register Document Set [ITI-41]</t>
  </si>
  <si>
    <t>Profilo: ATNA
Attore: Secure Application oder Secure Node
Transazione: Record Audit Event [ITI-20]</t>
  </si>
  <si>
    <t>Profilo: XDS.b 
Attore: Document Consumer
Transazione: Registry Stored Query [ITI-18]</t>
  </si>
  <si>
    <t>La presentazione dei dati è un requisito funzionale per la soluzione. 
Requisito tecnico: 
Profilo: XDS.b 
Attore: Document Consumer
Transazione: Registry Stored Query [ITI-18]</t>
  </si>
  <si>
    <t>Generazione della notifica: requisito funzionale per la soluzione
Ricerca secondo il requisito 2.216</t>
  </si>
  <si>
    <t>Livello di integrazione 0 - Impossibilità di collegare il sistema primario alla CIP</t>
  </si>
  <si>
    <t xml:space="preserve">La soluzione genera documenti PDF almeno nel formato A-1 o A-2. </t>
  </si>
  <si>
    <t>Apertura del link corrispondente.</t>
  </si>
  <si>
    <t xml:space="preserve">La soluzione supporta l'accesso al portale CIP con autenticazione Single-Sign-On. </t>
  </si>
  <si>
    <t xml:space="preserve">La soluzione permette di scaricare direttamente e di salvare documenti della panoramica nel sistema primario. </t>
  </si>
  <si>
    <t xml:space="preserve">La soluzione permette di filtrare i documenti contenuti nella CIP in base al tipo e alla classe di documento. </t>
  </si>
  <si>
    <t xml:space="preserve">Livello di integrazione 2.3 - I professionisti della salute o il personale ausiliario possono essere gestiti a partire dal sistema primario. </t>
  </si>
  <si>
    <t>Nel sistema primario l'utente può aggiungere e definire un nuovo gruppo, e attribuirlo al personale ausiliario o ai professionisti della salute.</t>
  </si>
  <si>
    <t>Campo obbligatorio*</t>
  </si>
  <si>
    <t>Autodichiarazione sulla capacità di collegamento alla CIP</t>
  </si>
  <si>
    <t>Livello di integrazione 1 - Questo livello permette di accedere al portale CIP a partire dal sistema primario</t>
  </si>
  <si>
    <t xml:space="preserve">La soluzione permette all'utente di accedere direttamente (pulsante) al portale CIP della sua comunità (di riferimento). </t>
  </si>
  <si>
    <t xml:space="preserve">Profilo: ATNA
Attore: Secure Application
Transazione: Node Authentication [ITI-19]
</t>
  </si>
  <si>
    <t xml:space="preserve">Sulla base di dati demografici, la soluzione verifica se un paziente dispone di una CIP. </t>
  </si>
  <si>
    <t xml:space="preserve">Il sistema primario contrassegna i pazienti in possesso di una CIP. Ciò avviene automaticamente dopo l'avvenuta verifica dell'esistenza di una CIP e deve essere visibile a colpo d'occhio per i collaboratori della struttura sanitaria. </t>
  </si>
  <si>
    <t xml:space="preserve">Al momento dell'attribuzione di un appuntamento, la soluzione verifica automaticamente se il paziente dispone di una CIP. </t>
  </si>
  <si>
    <t>Livello di integrazione 2.2 - Il sistema primario permette lo scambio di documenti (caricamento e scaricamento)</t>
  </si>
  <si>
    <t xml:space="preserve">La soluzione verifica se la CIP contiene informazioni rilevanti ai fini della cura accessibili al professionista della salute/personale ausiliario della struttura sanitaria. </t>
  </si>
  <si>
    <t xml:space="preserve">La soluzione permette di assegnare il personale ausiliario ai professionisti della salute corrispondenti. </t>
  </si>
  <si>
    <t xml:space="preserve">* Il requisito deve essere attuato nel sistema primario al fine di raggiungere il livello di integrazione corrispondente. </t>
  </si>
  <si>
    <t>Profilo: CH:PPQ
Attore: Authorization Decision Provider
Transazione: PPQ</t>
  </si>
  <si>
    <t xml:space="preserve">La soluzione permette di definire manualmente uno scarto temporale tra la pubblicazione del documento e il suo caricamento nella CIP. </t>
  </si>
  <si>
    <t>Creazione PDF: requisito funzionale per la soluzione. 
Caricamento:
Profilo: XDS.b 
Attore: Document Source
Transazione: Provide and Register Document Set [ITI-41]</t>
  </si>
  <si>
    <r>
      <t xml:space="preserve">Il sistema primario deve supportare la </t>
    </r>
    <r>
      <rPr>
        <sz val="9"/>
        <rFont val="Verdana"/>
        <family val="2"/>
      </rPr>
      <t>ricerca</t>
    </r>
    <r>
      <rPr>
        <sz val="9"/>
        <color rgb="FF00B0F0"/>
        <rFont val="Verdana"/>
        <family val="2"/>
      </rPr>
      <t xml:space="preserve"> </t>
    </r>
    <r>
      <rPr>
        <sz val="9"/>
        <color theme="1"/>
        <rFont val="Verdana"/>
        <family val="2"/>
      </rPr>
      <t>UPI o un'interfaccia proprietaria con la comunità in questione.</t>
    </r>
  </si>
  <si>
    <r>
      <t>Momento della verifica: requisito funzionale per la soluzione. 
Verifica: il sistema primario deve supportare l</t>
    </r>
    <r>
      <rPr>
        <sz val="9"/>
        <rFont val="Verdana"/>
        <family val="2"/>
      </rPr>
      <t>a ricerca</t>
    </r>
    <r>
      <rPr>
        <sz val="9"/>
        <color rgb="FF00B0F0"/>
        <rFont val="Verdana"/>
        <family val="2"/>
      </rPr>
      <t xml:space="preserve"> </t>
    </r>
    <r>
      <rPr>
        <sz val="9"/>
        <color theme="1"/>
        <rFont val="Verdana"/>
        <family val="2"/>
      </rPr>
      <t>UPI o un'interfaccia proprietaria con la comunità in questione.</t>
    </r>
  </si>
  <si>
    <r>
      <t xml:space="preserve">La soluzione permette di verificare automaticamente e a intervalli regolari se il paziente dispone di una CIP attiva.
Condizione: alla postazione di lavoro da cui è effettuata la </t>
    </r>
    <r>
      <rPr>
        <sz val="9"/>
        <rFont val="Verdana"/>
        <family val="2"/>
      </rPr>
      <t>ricerca è n</t>
    </r>
    <r>
      <rPr>
        <sz val="9"/>
        <color theme="1"/>
        <rFont val="Verdana"/>
        <family val="2"/>
      </rPr>
      <t xml:space="preserve">ecessario effettuare l'accesso come personale ausiliario/professionista della salute conformemente alla CIP. </t>
    </r>
  </si>
  <si>
    <r>
      <t xml:space="preserve">Il sistema primario deve supportare la </t>
    </r>
    <r>
      <rPr>
        <sz val="9"/>
        <rFont val="Verdana"/>
        <family val="2"/>
      </rPr>
      <t>ricerca</t>
    </r>
    <r>
      <rPr>
        <sz val="9"/>
        <color theme="1"/>
        <rFont val="Verdana"/>
        <family val="2"/>
      </rPr>
      <t xml:space="preserve"> UPI o un'interfaccia proprietaria con la comunità in questione. </t>
    </r>
  </si>
  <si>
    <t>Informazioni: 
1. Compilare tutti i campi evidenziati in giallo.
2. Per raggiungere un livello di integrazione, tutti i requisiti obbligatori (contrassegnati con una X nella colonna D) devono essere soddisfatti indicando «Sì» nella colonna E. 
3. I livelli di integrazione sono consecutivi. Per raggiungere il livello di integrazione successivo, devono essere soddisfatti tutti i requisiti obbligatori del livello di integrazione precedente. 
4. Per far figurare un livello di integrazione nella casella D-F2, tutti i requisiti devono essere compilati indicando «Sì» o «No». In caso contrario, compare la notifica «Non tutti i casi d'uso sono stati compilati. Completare i campi delimitati in rosso».</t>
  </si>
  <si>
    <r>
      <t>La soluzione utilizza u</t>
    </r>
    <r>
      <rPr>
        <sz val="9"/>
        <color rgb="FF002060"/>
        <rFont val="Verdana"/>
        <family val="2"/>
      </rPr>
      <t>n indicatore temporale</t>
    </r>
    <r>
      <rPr>
        <sz val="9"/>
        <color theme="1"/>
        <rFont val="Verdana"/>
        <family val="2"/>
      </rPr>
      <t xml:space="preserve"> identico a quello della CIP al fine di garantire una registrazione temporale coerente.</t>
    </r>
  </si>
  <si>
    <r>
      <t>La soluzione soddisfa</t>
    </r>
    <r>
      <rPr>
        <sz val="9"/>
        <color rgb="FF002060"/>
        <rFont val="Verdana"/>
        <family val="2"/>
      </rPr>
      <t xml:space="preserve"> il requisito </t>
    </r>
    <r>
      <rPr>
        <sz val="9"/>
        <color theme="1"/>
        <rFont val="Verdana"/>
        <family val="2"/>
      </rPr>
      <t xml:space="preserve">di base in materia di sicurezza per la comunicazione con la CIP. </t>
    </r>
  </si>
  <si>
    <r>
      <t>Standard HTTP per la trasmissione dei parametri al 1° acces</t>
    </r>
    <r>
      <rPr>
        <sz val="9"/>
        <color rgb="FF002060"/>
        <rFont val="Verdana"/>
        <family val="2"/>
      </rPr>
      <t>so.</t>
    </r>
  </si>
  <si>
    <r>
      <t>Al momento dell'accesso al portale CIP, la soluzione trasmette informazioni contestuali sul pa</t>
    </r>
    <r>
      <rPr>
        <sz val="9"/>
        <color rgb="FF002060"/>
        <rFont val="Verdana"/>
        <family val="2"/>
      </rPr>
      <t>ziente in modo che, dopo l'accesso, si apra la CIP di cui eventualmente dispone il paziente</t>
    </r>
    <r>
      <rPr>
        <sz val="9"/>
        <color theme="1"/>
        <rFont val="Verdana"/>
        <family val="2"/>
      </rPr>
      <t>.</t>
    </r>
  </si>
  <si>
    <r>
      <t xml:space="preserve">La registrazione una tantum (collegamento con l'MPI) </t>
    </r>
    <r>
      <rPr>
        <sz val="9"/>
        <color rgb="FF002060"/>
        <rFont val="Verdana"/>
        <family val="2"/>
      </rPr>
      <t>dei pazienti</t>
    </r>
    <r>
      <rPr>
        <sz val="9"/>
        <color theme="1"/>
        <rFont val="Verdana"/>
        <family val="2"/>
      </rPr>
      <t xml:space="preserve"> nella CIP può essere effettuata direttamente a partire dal sistema primario. </t>
    </r>
  </si>
  <si>
    <r>
      <t>La soluzione permette di definire autonomamente la cadenza te</t>
    </r>
    <r>
      <rPr>
        <sz val="9"/>
        <color rgb="FF002060"/>
        <rFont val="Verdana"/>
        <family val="2"/>
      </rPr>
      <t xml:space="preserve">mporale per la verifica automatica dell'esistenza </t>
    </r>
    <r>
      <rPr>
        <sz val="9"/>
        <rFont val="Verdana"/>
        <family val="2"/>
      </rPr>
      <t>di</t>
    </r>
    <r>
      <rPr>
        <sz val="9"/>
        <color rgb="FF002060"/>
        <rFont val="Verdana"/>
        <family val="2"/>
      </rPr>
      <t xml:space="preserve"> una CIP nel sistema primario. </t>
    </r>
  </si>
  <si>
    <t>Profilo: PIXV3
Attore: Patient Identifier Cross Reference Consumer
Transazione: PIXV3 Query [ITI-45]</t>
  </si>
  <si>
    <t>Per l'accesso ai documenti in modalità di lettura e/o scrittura è necessario che sia implementato il profilo PIXV3.</t>
  </si>
  <si>
    <t>Per l'accesso ai metadati in modalità di lettura e/o scrittura è necessario che sia implementato il profilo XUA.</t>
  </si>
  <si>
    <t xml:space="preserve">La soluzione permette di caricare automaticamente nella CIP i documenti PDF creati. A questo scopo il sistema primario supporta la definizione, nelle impostazioni di base, di documenti considerati rilevanti ai fini della cura.  </t>
  </si>
  <si>
    <t xml:space="preserve">La soluzione supporta una tabella di mappatura che permette di riscrivere o transcodificare i tipi e le classi di documenti utilizzati nel sistema primario per farli corrispondere ai metadati utilizzati nel contesto della CIP. Questa riscrittura funziona in entrambe le direzioni ed è automatizzata, sia durante lo scaricamento che durante il caricamento. </t>
  </si>
  <si>
    <t xml:space="preserve">La soluzione permette di creare in modo automatico e regolare documenti PDF e di caricarli nella CIP. 
Esempio di Spitex: una volta alla settimana, il sistema primario crea un rapporto di cura basato sulla documentazione corrispondente relativa agli ultimi 7 giorni. </t>
  </si>
  <si>
    <t xml:space="preserve">La soluzione crea un verbale dell'utente tecnico, che indica le transazioni effettuate automaticamente. </t>
  </si>
  <si>
    <t xml:space="preserve">Il sistema primario verifica se sono state apportate modifiche alla CIP di un paziente dall'ultima volta che la struttura sanitaria vi ha avuto accesso e, in caso affermativo, può indicarlo.
Condizione tecnica: il paziente deve essere selezionato. </t>
  </si>
  <si>
    <r>
      <t xml:space="preserve">Una volta selezionato il paziente, la soluzione deve eseguire una ricerca </t>
    </r>
    <r>
      <rPr>
        <sz val="9"/>
        <rFont val="Verdana"/>
        <family val="2"/>
      </rPr>
      <t xml:space="preserve">dei metadati del documento e stabilire se siano state aggiunte informazioni. </t>
    </r>
    <r>
      <rPr>
        <sz val="9"/>
        <color theme="1"/>
        <rFont val="Verdana"/>
        <family val="2"/>
      </rPr>
      <t xml:space="preserve">
Requisito tecnico:
Profilo: XDS.b 
Attore: Document Consumer
Transazione: Registry Stored Query [ITI-18] </t>
    </r>
  </si>
  <si>
    <r>
      <t xml:space="preserve">La soluzione </t>
    </r>
    <r>
      <rPr>
        <sz val="9"/>
        <rFont val="Verdana"/>
        <family val="2"/>
      </rPr>
      <t xml:space="preserve">è in grado </t>
    </r>
    <r>
      <rPr>
        <sz val="9"/>
        <color theme="1"/>
        <rFont val="Verdana"/>
        <family val="2"/>
      </rPr>
      <t xml:space="preserve">di inviare una notifica alla persona autorizzata all'accesso non appena sono disponibili nuove informazioni nella CIP. </t>
    </r>
  </si>
  <si>
    <t>Il sistema primario fornisce all'utente una panoramica delle informazioni contenute nella CIP cui un collaboratore di una struttura sanitaria è autorizzato ad accedere, compresi il nome del file, il tipo di file, la classe di file e la data di creazione.</t>
  </si>
  <si>
    <t>Opzione: requisito funzionale per l'interfaccia utente del sistema primario.
Scaricamento: il sistema primario deve implementare l'IHE-Document-Consumer del profilo XDS.b.</t>
  </si>
  <si>
    <t>L'utente può definire l'ordine in cui visualizzare le informazioni nella soluzione (ordine alfabetico in base al nome del file, ordine cronologico in base alla data di creazione ecc.).</t>
  </si>
  <si>
    <t>La soluzione permette di registrare nella CIP professionisti della salute e personale ausiliario purché siano soddisfatte le condizioni necessarie e siano disponibili informazioni o documenti.</t>
  </si>
  <si>
    <t>Non tutte le comunità (di riferimento) supportano questa funzione mediante le interfacce. Se le comunità (di riferimento) lo consentono, si applica il seguente requisito tecnico:
Profilo: HPD
Attore: Provider Information Source e Provider Information Consumer
Transazione: Provider Information Feed [ITI-59] e Provider Information Query [ITI-58]</t>
  </si>
  <si>
    <t>Profilo: HPD
Attore: Provider Information Source e Provider Information Consumer
Transazione: Provider Information Feed [ITI-59] e Provider Information Query [ITI-58]</t>
  </si>
  <si>
    <t xml:space="preserve">Il sistema primario permette al professionista della salute di concedere l'accesso alla CIP ad altri professionisti della salute secondo l'articolo 4 dell'OCIP. </t>
  </si>
  <si>
    <t>La soluzione permette di modificare direttamente i metadati dei documenti contenuti nella CIP. Ciò è possibile aggiornando i metadati del documento tramite il profilo RMU o sostituendo una versione del documento mediante l’opzione XDS.b Document Replacement.</t>
  </si>
  <si>
    <t xml:space="preserve">Profilo: RMU 
Attore: Update Initiator
Transazione: Restricted Update Document Set [ITI-92]
Profilo: XDS.b
Opzione: Document Replacement Option
Attore: Document Source
Transazione: Provide and Register Document Set-b [ITI-41]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</si>
</sst>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9"/>
      <color theme="1"/>
      <name val="Verdana"/>
      <family val="2"/>
    </font>
    <font>
      <b/>
      <sz val="9"/>
      <color theme="1"/>
      <name val="Verdana"/>
      <family val="2"/>
    </font>
    <font>
      <i/>
      <sz val="9"/>
      <color theme="1"/>
      <name val="Verdana"/>
      <family val="2"/>
    </font>
    <font>
      <b/>
      <sz val="12"/>
      <color theme="1"/>
      <name val="Verdana"/>
      <family val="2"/>
    </font>
    <font>
      <sz val="12"/>
      <color theme="1"/>
      <name val="Verdana"/>
      <family val="2"/>
    </font>
    <font>
      <b/>
      <sz val="9"/>
      <name val="Verdana"/>
      <family val="2"/>
    </font>
    <font>
      <b/>
      <sz val="11"/>
      <color theme="1"/>
      <name val="Verdana"/>
      <family val="2"/>
    </font>
    <font>
      <sz val="8"/>
      <name val="Verdana"/>
      <family val="2"/>
    </font>
    <font>
      <b/>
      <sz val="11"/>
      <color theme="0"/>
      <name val="Verdana"/>
      <family val="2"/>
    </font>
    <font>
      <sz val="9"/>
      <name val="Verdana"/>
      <family val="2"/>
    </font>
    <font>
      <sz val="9"/>
      <color rgb="FF00B0F0"/>
      <name val="Verdana"/>
      <family val="2"/>
    </font>
    <font>
      <sz val="9"/>
      <color rgb="FF002060"/>
      <name val="Verdana"/>
      <family val="2"/>
    </font>
  </fonts>
  <fills count="1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0.499984740745262"/>
        <bgColor indexed="64"/>
      </patternFill>
    </fill>
  </fills>
  <borders count="5">
    <border>
      <left/>
      <right/>
      <top/>
      <bottom/>
      <diagonal/>
    </border>
    <border>
      <left style="dashed">
        <color indexed="64"/>
      </left>
      <right style="dashed">
        <color indexed="64"/>
      </right>
      <top style="dashed">
        <color indexed="64"/>
      </top>
      <bottom style="dashed">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62">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horizontal="left" vertical="top"/>
    </xf>
    <xf numFmtId="0" fontId="0" fillId="0" borderId="0" xfId="0" applyAlignment="1">
      <alignment horizontal="left" vertical="center"/>
    </xf>
    <xf numFmtId="0" fontId="0" fillId="2" borderId="1" xfId="0" applyFill="1" applyBorder="1" applyAlignment="1" applyProtection="1">
      <alignment horizontal="left" vertical="top"/>
      <protection locked="0"/>
    </xf>
    <xf numFmtId="0" fontId="0" fillId="2" borderId="1" xfId="0" applyFill="1" applyBorder="1" applyAlignment="1" applyProtection="1">
      <alignment horizontal="center" vertical="top"/>
      <protection locked="0"/>
    </xf>
    <xf numFmtId="0" fontId="6" fillId="0" borderId="0" xfId="0" applyFont="1" applyAlignment="1">
      <alignment horizontal="left" vertical="top" wrapText="1"/>
    </xf>
    <xf numFmtId="0" fontId="5" fillId="5" borderId="0" xfId="0" applyFont="1" applyFill="1"/>
    <xf numFmtId="0" fontId="0" fillId="5" borderId="0" xfId="0" applyFill="1"/>
    <xf numFmtId="0" fontId="1" fillId="6" borderId="0" xfId="0" applyFont="1" applyFill="1" applyAlignment="1">
      <alignment horizontal="left" vertical="top"/>
    </xf>
    <xf numFmtId="0" fontId="0" fillId="6" borderId="0" xfId="0" applyFill="1"/>
    <xf numFmtId="0" fontId="0" fillId="6" borderId="0" xfId="0" applyFill="1" applyAlignment="1">
      <alignment horizontal="left" vertical="center"/>
    </xf>
    <xf numFmtId="0" fontId="1" fillId="7" borderId="0" xfId="0" applyFont="1" applyFill="1"/>
    <xf numFmtId="0" fontId="0" fillId="7" borderId="0" xfId="0" applyFill="1" applyAlignment="1">
      <alignment horizontal="left" vertical="top"/>
    </xf>
    <xf numFmtId="0" fontId="0" fillId="7" borderId="0" xfId="0" applyFill="1"/>
    <xf numFmtId="0" fontId="0" fillId="7" borderId="0" xfId="0" applyFill="1" applyAlignment="1">
      <alignment horizontal="left" vertical="center"/>
    </xf>
    <xf numFmtId="0" fontId="1" fillId="2" borderId="0" xfId="0" applyFont="1" applyFill="1"/>
    <xf numFmtId="0" fontId="0" fillId="2" borderId="0" xfId="0" applyFill="1"/>
    <xf numFmtId="0" fontId="1" fillId="6" borderId="0" xfId="0" applyFont="1" applyFill="1"/>
    <xf numFmtId="0" fontId="2" fillId="6" borderId="0" xfId="0" applyFont="1" applyFill="1"/>
    <xf numFmtId="0" fontId="2" fillId="6" borderId="0" xfId="0" applyFont="1" applyFill="1" applyAlignment="1">
      <alignment horizontal="left" vertical="top"/>
    </xf>
    <xf numFmtId="0" fontId="5" fillId="0" borderId="0" xfId="0" applyFont="1"/>
    <xf numFmtId="0" fontId="1" fillId="8" borderId="0" xfId="0" applyFont="1" applyFill="1" applyAlignment="1">
      <alignment horizontal="left" vertical="top" wrapText="1"/>
    </xf>
    <xf numFmtId="0" fontId="8" fillId="9" borderId="0" xfId="0" applyFont="1" applyFill="1" applyAlignment="1">
      <alignment horizontal="left" vertical="top" wrapText="1"/>
    </xf>
    <xf numFmtId="0" fontId="5" fillId="4" borderId="1" xfId="0"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center" vertical="center"/>
      <protection locked="0"/>
    </xf>
    <xf numFmtId="0" fontId="0" fillId="0" borderId="0" xfId="0"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pplyProtection="1">
      <alignment horizontal="left" vertical="center" wrapText="1"/>
      <protection locked="0"/>
    </xf>
    <xf numFmtId="0" fontId="1" fillId="0" borderId="0" xfId="0" applyFont="1" applyAlignment="1" applyProtection="1">
      <alignment horizontal="right" vertical="center"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0" fontId="0" fillId="0" borderId="0" xfId="0" applyAlignment="1" applyProtection="1">
      <alignment horizontal="center" vertical="top"/>
      <protection locked="0"/>
    </xf>
    <xf numFmtId="0" fontId="2" fillId="0" borderId="0" xfId="0" applyFont="1" applyAlignment="1" applyProtection="1">
      <alignment horizontal="left" vertical="top"/>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center" vertical="center"/>
      <protection locked="0"/>
    </xf>
    <xf numFmtId="0" fontId="0" fillId="0" borderId="1" xfId="0" applyBorder="1" applyAlignment="1" applyProtection="1">
      <alignment horizontal="left" vertical="top"/>
      <protection locked="0"/>
    </xf>
    <xf numFmtId="0" fontId="1" fillId="0" borderId="1" xfId="0" applyFont="1" applyBorder="1" applyAlignment="1" applyProtection="1">
      <alignment horizontal="left" vertical="top"/>
      <protection locked="0"/>
    </xf>
    <xf numFmtId="0" fontId="0" fillId="0" borderId="1" xfId="0" applyBorder="1" applyAlignment="1" applyProtection="1">
      <alignment horizontal="center" vertical="top"/>
      <protection locked="0"/>
    </xf>
    <xf numFmtId="0" fontId="1" fillId="0" borderId="1" xfId="0" applyFont="1" applyBorder="1" applyAlignment="1" applyProtection="1">
      <alignment horizontal="center" vertical="top"/>
      <protection locked="0"/>
    </xf>
    <xf numFmtId="0" fontId="1" fillId="0" borderId="0" xfId="0" applyFont="1" applyAlignment="1" applyProtection="1">
      <alignment horizontal="left" vertical="top"/>
      <protection locked="0"/>
    </xf>
    <xf numFmtId="0" fontId="1" fillId="3" borderId="1" xfId="0" applyFont="1" applyFill="1" applyBorder="1" applyAlignment="1">
      <alignment horizontal="left" vertical="center"/>
    </xf>
    <xf numFmtId="0" fontId="1" fillId="3" borderId="1" xfId="0" applyFont="1" applyFill="1" applyBorder="1" applyAlignment="1">
      <alignment horizontal="left" vertical="center" wrapText="1"/>
    </xf>
    <xf numFmtId="0" fontId="0" fillId="0" borderId="1" xfId="0" applyBorder="1" applyAlignment="1">
      <alignment horizontal="left" vertical="top"/>
    </xf>
    <xf numFmtId="0" fontId="0" fillId="0" borderId="1" xfId="0"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0" fillId="0" borderId="1" xfId="0" applyFill="1" applyBorder="1" applyAlignment="1">
      <alignment horizontal="left" vertical="top" wrapText="1"/>
    </xf>
    <xf numFmtId="0" fontId="9" fillId="0" borderId="1" xfId="0" applyFont="1" applyBorder="1" applyAlignment="1">
      <alignment horizontal="left" vertical="top" wrapText="1"/>
    </xf>
    <xf numFmtId="0" fontId="0" fillId="0" borderId="0" xfId="0" applyAlignment="1" applyProtection="1">
      <alignment horizontal="left" vertical="center" wrapText="1"/>
      <protection locked="0"/>
    </xf>
    <xf numFmtId="0" fontId="2" fillId="2" borderId="0" xfId="0" applyFont="1" applyFill="1" applyAlignment="1" applyProtection="1">
      <alignment vertical="center"/>
      <protection locked="0"/>
    </xf>
    <xf numFmtId="0" fontId="2" fillId="2" borderId="0" xfId="0" applyFont="1" applyFill="1" applyAlignment="1" applyProtection="1">
      <alignment horizontal="left" vertical="center"/>
      <protection locked="0"/>
    </xf>
    <xf numFmtId="0" fontId="9" fillId="0" borderId="2"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cellXfs>
  <cellStyles count="1">
    <cellStyle name="Standard" xfId="0" builtinId="0"/>
  </cellStyles>
  <dxfs count="4">
    <dxf>
      <font>
        <color rgb="FFFF0000"/>
      </font>
      <fill>
        <patternFill>
          <bgColor theme="0"/>
        </patternFill>
      </fill>
      <border>
        <left style="thin">
          <color rgb="FFFF0000"/>
        </left>
        <right style="thin">
          <color rgb="FFFF0000"/>
        </right>
        <top style="thin">
          <color rgb="FFFF0000"/>
        </top>
        <bottom style="thin">
          <color rgb="FFFF0000"/>
        </bottom>
      </border>
    </dxf>
    <dxf>
      <font>
        <b/>
        <i val="0"/>
        <color theme="9" tint="-0.24994659260841701"/>
      </font>
      <fill>
        <patternFill patternType="none">
          <bgColor auto="1"/>
        </patternFill>
      </fill>
      <border>
        <left style="thin">
          <color theme="9"/>
        </left>
        <right style="thin">
          <color theme="9"/>
        </right>
        <top style="thin">
          <color theme="9"/>
        </top>
        <bottom style="thin">
          <color theme="9"/>
        </bottom>
        <vertical/>
        <horizontal/>
      </border>
    </dxf>
    <dxf>
      <fill>
        <patternFill>
          <bgColor theme="9" tint="0.79998168889431442"/>
        </patternFill>
      </fill>
    </dxf>
    <dxf>
      <fill>
        <patternFill patternType="solid">
          <bgColor theme="7" tint="0.79998168889431442"/>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243840</xdr:colOff>
      <xdr:row>0</xdr:row>
      <xdr:rowOff>137162</xdr:rowOff>
    </xdr:from>
    <xdr:to>
      <xdr:col>2</xdr:col>
      <xdr:colOff>49680</xdr:colOff>
      <xdr:row>3</xdr:row>
      <xdr:rowOff>27241</xdr:rowOff>
    </xdr:to>
    <xdr:sp macro="" textlink="">
      <xdr:nvSpPr>
        <xdr:cNvPr id="2" name="Ellipse 1">
          <a:extLst>
            <a:ext uri="{FF2B5EF4-FFF2-40B4-BE49-F238E27FC236}">
              <a16:creationId xmlns:a16="http://schemas.microsoft.com/office/drawing/2014/main" id="{8A1A152D-B73D-4309-8ED3-8498138A839D}"/>
            </a:ext>
          </a:extLst>
        </xdr:cNvPr>
        <xdr:cNvSpPr>
          <a:spLocks noChangeAspect="1"/>
        </xdr:cNvSpPr>
      </xdr:nvSpPr>
      <xdr:spPr>
        <a:xfrm>
          <a:off x="2004060" y="137162"/>
          <a:ext cx="324000" cy="324419"/>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600" b="1"/>
            <a:t>1</a:t>
          </a:r>
          <a:endParaRPr lang="de-CH" sz="1100" b="1"/>
        </a:p>
      </xdr:txBody>
    </xdr:sp>
    <xdr:clientData/>
  </xdr:twoCellAnchor>
  <xdr:twoCellAnchor>
    <xdr:from>
      <xdr:col>1</xdr:col>
      <xdr:colOff>205740</xdr:colOff>
      <xdr:row>10</xdr:row>
      <xdr:rowOff>137162</xdr:rowOff>
    </xdr:from>
    <xdr:to>
      <xdr:col>2</xdr:col>
      <xdr:colOff>11580</xdr:colOff>
      <xdr:row>13</xdr:row>
      <xdr:rowOff>27241</xdr:rowOff>
    </xdr:to>
    <xdr:sp macro="" textlink="">
      <xdr:nvSpPr>
        <xdr:cNvPr id="3" name="Ellipse 2">
          <a:extLst>
            <a:ext uri="{FF2B5EF4-FFF2-40B4-BE49-F238E27FC236}">
              <a16:creationId xmlns:a16="http://schemas.microsoft.com/office/drawing/2014/main" id="{E6584D07-568D-48BA-B2EA-CD47716B2C35}"/>
            </a:ext>
          </a:extLst>
        </xdr:cNvPr>
        <xdr:cNvSpPr>
          <a:spLocks noChangeAspect="1"/>
        </xdr:cNvSpPr>
      </xdr:nvSpPr>
      <xdr:spPr>
        <a:xfrm>
          <a:off x="1965960" y="1584962"/>
          <a:ext cx="324000" cy="324419"/>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600" b="1"/>
            <a:t>2</a:t>
          </a:r>
          <a:endParaRPr lang="de-CH" sz="1100" b="1"/>
        </a:p>
      </xdr:txBody>
    </xdr:sp>
    <xdr:clientData/>
  </xdr:twoCellAnchor>
  <xdr:twoCellAnchor>
    <xdr:from>
      <xdr:col>4</xdr:col>
      <xdr:colOff>259080</xdr:colOff>
      <xdr:row>1</xdr:row>
      <xdr:rowOff>2</xdr:rowOff>
    </xdr:from>
    <xdr:to>
      <xdr:col>5</xdr:col>
      <xdr:colOff>34440</xdr:colOff>
      <xdr:row>3</xdr:row>
      <xdr:rowOff>34861</xdr:rowOff>
    </xdr:to>
    <xdr:sp macro="" textlink="">
      <xdr:nvSpPr>
        <xdr:cNvPr id="4" name="Ellipse 3">
          <a:extLst>
            <a:ext uri="{FF2B5EF4-FFF2-40B4-BE49-F238E27FC236}">
              <a16:creationId xmlns:a16="http://schemas.microsoft.com/office/drawing/2014/main" id="{B462358D-34A3-4A5E-8CA1-78C6361E0F7E}"/>
            </a:ext>
          </a:extLst>
        </xdr:cNvPr>
        <xdr:cNvSpPr>
          <a:spLocks noChangeAspect="1"/>
        </xdr:cNvSpPr>
      </xdr:nvSpPr>
      <xdr:spPr>
        <a:xfrm>
          <a:off x="7421880" y="144782"/>
          <a:ext cx="324000" cy="324419"/>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100" b="1"/>
            <a:t>3</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1B10-D0FB-4B7D-9392-CC6A8BA01D9C}">
  <dimension ref="A1:G52"/>
  <sheetViews>
    <sheetView tabSelected="1" zoomScaleNormal="100" workbookViewId="0">
      <pane ySplit="1" topLeftCell="A2" activePane="bottomLeft" state="frozen"/>
      <selection pane="bottomLeft" activeCell="A6" sqref="A6:B6"/>
    </sheetView>
  </sheetViews>
  <sheetFormatPr baseColWidth="10" defaultColWidth="11.125" defaultRowHeight="11.25" x14ac:dyDescent="0.15"/>
  <cols>
    <col min="1" max="1" width="5.75" style="37" customWidth="1"/>
    <col min="2" max="2" width="70.625" style="38" customWidth="1"/>
    <col min="3" max="3" width="35.625" style="38" customWidth="1"/>
    <col min="4" max="4" width="28.75" style="37" customWidth="1"/>
    <col min="5" max="5" width="19.625" style="39" bestFit="1" customWidth="1"/>
    <col min="6" max="6" width="30.75" style="37" customWidth="1"/>
    <col min="7" max="16384" width="11.125" style="37"/>
  </cols>
  <sheetData>
    <row r="1" spans="1:7" s="29" customFormat="1" ht="10.9" customHeight="1" x14ac:dyDescent="0.15">
      <c r="A1" s="25" t="s">
        <v>74</v>
      </c>
      <c r="B1" s="26" t="s">
        <v>73</v>
      </c>
      <c r="C1" s="26" t="s">
        <v>75</v>
      </c>
      <c r="D1" s="26" t="s">
        <v>97</v>
      </c>
      <c r="E1" s="27" t="s">
        <v>71</v>
      </c>
      <c r="F1" s="25" t="s">
        <v>72</v>
      </c>
      <c r="G1" s="28"/>
    </row>
    <row r="2" spans="1:7" s="32" customFormat="1" ht="28.35" customHeight="1" x14ac:dyDescent="0.15">
      <c r="A2" s="30" t="s">
        <v>98</v>
      </c>
      <c r="B2" s="31"/>
      <c r="C2" s="31"/>
      <c r="E2" s="33"/>
    </row>
    <row r="3" spans="1:7" s="34" customFormat="1" ht="80.650000000000006" customHeight="1" x14ac:dyDescent="0.2">
      <c r="A3" s="59" t="s">
        <v>116</v>
      </c>
      <c r="B3" s="60"/>
      <c r="C3" s="60"/>
      <c r="D3" s="60"/>
      <c r="E3" s="60"/>
      <c r="F3" s="61"/>
    </row>
    <row r="4" spans="1:7" s="32" customFormat="1" ht="14.65" customHeight="1" x14ac:dyDescent="0.15">
      <c r="A4" s="35"/>
      <c r="B4" s="35"/>
      <c r="C4" s="35"/>
      <c r="D4" s="35"/>
      <c r="E4" s="35"/>
      <c r="F4" s="35"/>
    </row>
    <row r="5" spans="1:7" ht="22.9" customHeight="1" x14ac:dyDescent="0.15">
      <c r="A5" s="57" t="s">
        <v>65</v>
      </c>
      <c r="B5" s="57"/>
      <c r="C5" s="36" t="s">
        <v>67</v>
      </c>
      <c r="D5" s="56" t="str">
        <f>IF(Hilfstabelle!G3&gt;0,"Non tutti i casi d'uso sono stati compilati. Completare i campi delimitati in rosso",IF(Hilfstabelle!D14=1,"Integrationstiefe 0",IF(Hilfstabelle!D14=3,"Integrationstiefe 1",IF(Hilfstabelle!D14=6,"Integrationstiefe 2.1",IF(Hilfstabelle!D14=11,"Integrationstiefe 2.2",IF(Hilfstabelle!D14=18,"Integrationstiefe 2.3","Keine Integrationstiefe erreicht"))))))</f>
        <v>Non tutti i casi d'uso sono stati compilati. Completare i campi delimitati in rosso</v>
      </c>
      <c r="E5" s="56"/>
      <c r="F5" s="56"/>
    </row>
    <row r="6" spans="1:7" ht="24" customHeight="1" x14ac:dyDescent="0.15">
      <c r="A6" s="58" t="s">
        <v>66</v>
      </c>
      <c r="B6" s="58"/>
    </row>
    <row r="7" spans="1:7" x14ac:dyDescent="0.15">
      <c r="A7" s="40"/>
    </row>
    <row r="8" spans="1:7" s="28" customFormat="1" ht="16.899999999999999" customHeight="1" x14ac:dyDescent="0.15">
      <c r="A8" s="48" t="s">
        <v>89</v>
      </c>
      <c r="B8" s="49"/>
      <c r="C8" s="49"/>
      <c r="D8" s="48"/>
      <c r="E8" s="42"/>
      <c r="F8" s="41"/>
    </row>
    <row r="9" spans="1:7" ht="24" customHeight="1" x14ac:dyDescent="0.15">
      <c r="A9" s="50">
        <v>0.1</v>
      </c>
      <c r="B9" s="51" t="s">
        <v>90</v>
      </c>
      <c r="C9" s="51" t="s">
        <v>76</v>
      </c>
      <c r="D9" s="52" t="s">
        <v>0</v>
      </c>
      <c r="E9" s="6"/>
      <c r="F9" s="5"/>
    </row>
    <row r="10" spans="1:7" x14ac:dyDescent="0.15">
      <c r="A10" s="50"/>
      <c r="B10" s="51"/>
      <c r="C10" s="51"/>
      <c r="D10" s="50"/>
      <c r="E10" s="45"/>
      <c r="F10" s="43"/>
    </row>
    <row r="11" spans="1:7" s="28" customFormat="1" ht="16.899999999999999" customHeight="1" x14ac:dyDescent="0.15">
      <c r="A11" s="48" t="s">
        <v>99</v>
      </c>
      <c r="B11" s="49"/>
      <c r="C11" s="49"/>
      <c r="D11" s="48"/>
      <c r="E11" s="42"/>
      <c r="F11" s="41"/>
    </row>
    <row r="12" spans="1:7" ht="22.5" x14ac:dyDescent="0.15">
      <c r="A12" s="50">
        <v>1.1000000000000001</v>
      </c>
      <c r="B12" s="51" t="s">
        <v>100</v>
      </c>
      <c r="C12" s="51" t="s">
        <v>91</v>
      </c>
      <c r="D12" s="52" t="s">
        <v>0</v>
      </c>
      <c r="E12" s="6"/>
      <c r="F12" s="5"/>
    </row>
    <row r="13" spans="1:7" ht="39.6" customHeight="1" x14ac:dyDescent="0.15">
      <c r="A13" s="50">
        <v>1.2</v>
      </c>
      <c r="B13" s="51" t="s">
        <v>117</v>
      </c>
      <c r="C13" s="51" t="s">
        <v>77</v>
      </c>
      <c r="D13" s="52" t="s">
        <v>0</v>
      </c>
      <c r="E13" s="6"/>
      <c r="F13" s="5"/>
    </row>
    <row r="14" spans="1:7" ht="37.15" customHeight="1" x14ac:dyDescent="0.15">
      <c r="A14" s="50">
        <v>1.3</v>
      </c>
      <c r="B14" s="51" t="s">
        <v>118</v>
      </c>
      <c r="C14" s="51" t="s">
        <v>101</v>
      </c>
      <c r="D14" s="52" t="s">
        <v>0</v>
      </c>
      <c r="E14" s="6"/>
      <c r="F14" s="5"/>
    </row>
    <row r="15" spans="1:7" ht="40.15" customHeight="1" x14ac:dyDescent="0.15">
      <c r="A15" s="50">
        <v>1.4</v>
      </c>
      <c r="B15" s="51" t="s">
        <v>92</v>
      </c>
      <c r="C15" s="51" t="s">
        <v>78</v>
      </c>
      <c r="D15" s="50"/>
      <c r="E15" s="6"/>
      <c r="F15" s="5"/>
    </row>
    <row r="16" spans="1:7" ht="35.65" customHeight="1" x14ac:dyDescent="0.15">
      <c r="A16" s="50">
        <v>1.5</v>
      </c>
      <c r="B16" s="51" t="s">
        <v>120</v>
      </c>
      <c r="C16" s="51" t="s">
        <v>119</v>
      </c>
      <c r="D16" s="50"/>
      <c r="E16" s="6"/>
      <c r="F16" s="5"/>
    </row>
    <row r="17" spans="1:7" x14ac:dyDescent="0.15">
      <c r="A17" s="50"/>
      <c r="B17" s="51"/>
      <c r="C17" s="51"/>
      <c r="D17" s="50"/>
      <c r="E17" s="45"/>
      <c r="F17" s="43"/>
    </row>
    <row r="18" spans="1:7" s="28" customFormat="1" ht="16.899999999999999" customHeight="1" x14ac:dyDescent="0.15">
      <c r="A18" s="48" t="s">
        <v>68</v>
      </c>
      <c r="B18" s="49"/>
      <c r="C18" s="49"/>
      <c r="D18" s="48"/>
      <c r="E18" s="42"/>
      <c r="F18" s="41"/>
    </row>
    <row r="19" spans="1:7" ht="33.75" x14ac:dyDescent="0.15">
      <c r="A19" s="50">
        <v>2.11</v>
      </c>
      <c r="B19" s="51" t="s">
        <v>102</v>
      </c>
      <c r="C19" s="51" t="s">
        <v>112</v>
      </c>
      <c r="D19" s="52" t="s">
        <v>0</v>
      </c>
      <c r="E19" s="6"/>
      <c r="F19" s="5"/>
    </row>
    <row r="20" spans="1:7" ht="40.15" customHeight="1" x14ac:dyDescent="0.15">
      <c r="A20" s="50">
        <v>2.12</v>
      </c>
      <c r="B20" s="51" t="s">
        <v>121</v>
      </c>
      <c r="C20" s="51" t="s">
        <v>79</v>
      </c>
      <c r="D20" s="52" t="s">
        <v>0</v>
      </c>
      <c r="E20" s="6"/>
      <c r="F20" s="5"/>
    </row>
    <row r="21" spans="1:7" ht="33.75" x14ac:dyDescent="0.15">
      <c r="A21" s="50">
        <v>2.13</v>
      </c>
      <c r="B21" s="51" t="s">
        <v>103</v>
      </c>
      <c r="C21" s="51" t="s">
        <v>80</v>
      </c>
      <c r="D21" s="50"/>
      <c r="E21" s="6"/>
      <c r="F21" s="5"/>
    </row>
    <row r="22" spans="1:7" ht="56.25" x14ac:dyDescent="0.15">
      <c r="A22" s="50">
        <v>2.14</v>
      </c>
      <c r="B22" s="51" t="s">
        <v>104</v>
      </c>
      <c r="C22" s="51" t="s">
        <v>113</v>
      </c>
      <c r="D22" s="50"/>
      <c r="E22" s="6"/>
      <c r="F22" s="5"/>
    </row>
    <row r="23" spans="1:7" ht="55.35" customHeight="1" x14ac:dyDescent="0.15">
      <c r="A23" s="50">
        <v>2.15</v>
      </c>
      <c r="B23" s="51" t="s">
        <v>114</v>
      </c>
      <c r="C23" s="51" t="s">
        <v>115</v>
      </c>
      <c r="D23" s="50"/>
      <c r="E23" s="6"/>
      <c r="F23" s="5"/>
    </row>
    <row r="24" spans="1:7" ht="22.5" x14ac:dyDescent="0.15">
      <c r="A24" s="50">
        <v>2.16</v>
      </c>
      <c r="B24" s="51" t="s">
        <v>122</v>
      </c>
      <c r="C24" s="51" t="s">
        <v>80</v>
      </c>
      <c r="D24" s="50"/>
      <c r="E24" s="6"/>
      <c r="F24" s="5"/>
    </row>
    <row r="25" spans="1:7" x14ac:dyDescent="0.15">
      <c r="A25" s="50"/>
      <c r="B25" s="51"/>
      <c r="C25" s="51"/>
      <c r="D25" s="50"/>
      <c r="E25" s="45"/>
      <c r="F25" s="43"/>
    </row>
    <row r="26" spans="1:7" s="28" customFormat="1" ht="16.899999999999999" customHeight="1" x14ac:dyDescent="0.15">
      <c r="A26" s="48" t="s">
        <v>105</v>
      </c>
      <c r="B26" s="49"/>
      <c r="C26" s="49"/>
      <c r="D26" s="48"/>
      <c r="E26" s="42"/>
      <c r="F26" s="41"/>
      <c r="G26" s="37"/>
    </row>
    <row r="27" spans="1:7" s="47" customFormat="1" x14ac:dyDescent="0.15">
      <c r="A27" s="52" t="s">
        <v>69</v>
      </c>
      <c r="B27" s="53"/>
      <c r="C27" s="53"/>
      <c r="D27" s="52"/>
      <c r="E27" s="46"/>
      <c r="F27" s="44"/>
      <c r="G27" s="37"/>
    </row>
    <row r="28" spans="1:7" ht="45" x14ac:dyDescent="0.15">
      <c r="A28" s="50"/>
      <c r="B28" s="55" t="s">
        <v>124</v>
      </c>
      <c r="C28" s="55" t="s">
        <v>123</v>
      </c>
      <c r="D28" s="52" t="s">
        <v>0</v>
      </c>
      <c r="E28" s="6"/>
      <c r="F28" s="5"/>
    </row>
    <row r="29" spans="1:7" ht="45" x14ac:dyDescent="0.15">
      <c r="A29" s="50"/>
      <c r="B29" s="55" t="s">
        <v>125</v>
      </c>
      <c r="C29" s="51" t="s">
        <v>82</v>
      </c>
      <c r="D29" s="52" t="s">
        <v>0</v>
      </c>
      <c r="E29" s="6"/>
      <c r="F29" s="5"/>
    </row>
    <row r="30" spans="1:7" ht="67.5" x14ac:dyDescent="0.15">
      <c r="A30" s="50"/>
      <c r="B30" s="54" t="s">
        <v>81</v>
      </c>
      <c r="C30" s="54" t="s">
        <v>83</v>
      </c>
      <c r="D30" s="52" t="s">
        <v>0</v>
      </c>
      <c r="E30" s="6"/>
      <c r="F30" s="5"/>
    </row>
    <row r="31" spans="1:7" ht="14.65" customHeight="1" x14ac:dyDescent="0.15">
      <c r="A31" s="52" t="s">
        <v>70</v>
      </c>
      <c r="B31" s="51"/>
      <c r="C31" s="51"/>
      <c r="D31" s="50"/>
      <c r="E31" s="45"/>
      <c r="F31" s="43"/>
    </row>
    <row r="32" spans="1:7" ht="47.65" customHeight="1" x14ac:dyDescent="0.15">
      <c r="A32" s="50">
        <v>2.2109999999999999</v>
      </c>
      <c r="B32" s="55" t="s">
        <v>126</v>
      </c>
      <c r="C32" s="51" t="s">
        <v>84</v>
      </c>
      <c r="D32" s="52" t="s">
        <v>0</v>
      </c>
      <c r="E32" s="6"/>
      <c r="F32" s="5"/>
    </row>
    <row r="33" spans="1:6" ht="56.25" x14ac:dyDescent="0.15">
      <c r="A33" s="50">
        <v>2.2120000000000002</v>
      </c>
      <c r="B33" s="55" t="s">
        <v>127</v>
      </c>
      <c r="C33" s="51" t="s">
        <v>80</v>
      </c>
      <c r="D33" s="50"/>
      <c r="E33" s="6"/>
      <c r="F33" s="5"/>
    </row>
    <row r="34" spans="1:6" ht="40.15" customHeight="1" x14ac:dyDescent="0.15">
      <c r="A34" s="50">
        <v>2.2130000000000001</v>
      </c>
      <c r="B34" s="51" t="s">
        <v>110</v>
      </c>
      <c r="C34" s="51" t="s">
        <v>80</v>
      </c>
      <c r="D34" s="50"/>
      <c r="E34" s="6"/>
      <c r="F34" s="5"/>
    </row>
    <row r="35" spans="1:6" ht="78.75" x14ac:dyDescent="0.15">
      <c r="A35" s="50">
        <v>2.214</v>
      </c>
      <c r="B35" s="55" t="s">
        <v>128</v>
      </c>
      <c r="C35" s="51" t="s">
        <v>111</v>
      </c>
      <c r="D35" s="50"/>
      <c r="E35" s="6"/>
      <c r="F35" s="5"/>
    </row>
    <row r="36" spans="1:6" ht="45" x14ac:dyDescent="0.15">
      <c r="A36" s="50">
        <v>2.2149999999999999</v>
      </c>
      <c r="B36" s="51" t="s">
        <v>129</v>
      </c>
      <c r="C36" s="51" t="s">
        <v>85</v>
      </c>
      <c r="D36" s="52" t="s">
        <v>0</v>
      </c>
      <c r="E36" s="6"/>
      <c r="F36" s="5"/>
    </row>
    <row r="37" spans="1:6" ht="44.65" customHeight="1" x14ac:dyDescent="0.15">
      <c r="A37" s="50">
        <v>2.2160000000000002</v>
      </c>
      <c r="B37" s="51" t="s">
        <v>106</v>
      </c>
      <c r="C37" s="51" t="s">
        <v>86</v>
      </c>
      <c r="D37" s="52" t="s">
        <v>0</v>
      </c>
      <c r="E37" s="6"/>
      <c r="F37" s="5"/>
    </row>
    <row r="38" spans="1:6" ht="112.5" x14ac:dyDescent="0.15">
      <c r="A38" s="50">
        <v>2.2170000000000001</v>
      </c>
      <c r="B38" s="55" t="s">
        <v>130</v>
      </c>
      <c r="C38" s="51" t="s">
        <v>131</v>
      </c>
      <c r="D38" s="52" t="s">
        <v>0</v>
      </c>
      <c r="E38" s="6"/>
      <c r="F38" s="5"/>
    </row>
    <row r="39" spans="1:6" ht="33.75" x14ac:dyDescent="0.15">
      <c r="A39" s="50">
        <v>2.218</v>
      </c>
      <c r="B39" s="51" t="s">
        <v>132</v>
      </c>
      <c r="C39" s="51" t="s">
        <v>88</v>
      </c>
      <c r="D39" s="50"/>
      <c r="E39" s="6"/>
      <c r="F39" s="5"/>
    </row>
    <row r="40" spans="1:6" ht="82.35" customHeight="1" x14ac:dyDescent="0.15">
      <c r="A40" s="50">
        <v>2.2189999999999999</v>
      </c>
      <c r="B40" s="55" t="s">
        <v>133</v>
      </c>
      <c r="C40" s="51" t="s">
        <v>87</v>
      </c>
      <c r="D40" s="50"/>
      <c r="E40" s="6"/>
      <c r="F40" s="5"/>
    </row>
    <row r="41" spans="1:6" ht="56.25" x14ac:dyDescent="0.15">
      <c r="A41" s="50">
        <v>2.2200000000000002</v>
      </c>
      <c r="B41" s="51" t="s">
        <v>93</v>
      </c>
      <c r="C41" s="55" t="s">
        <v>134</v>
      </c>
      <c r="D41" s="52" t="s">
        <v>0</v>
      </c>
      <c r="E41" s="6"/>
      <c r="F41" s="5"/>
    </row>
    <row r="42" spans="1:6" ht="33.75" x14ac:dyDescent="0.15">
      <c r="A42" s="50">
        <v>2.2210000000000001</v>
      </c>
      <c r="B42" s="51" t="s">
        <v>135</v>
      </c>
      <c r="C42" s="51" t="s">
        <v>80</v>
      </c>
      <c r="D42" s="50"/>
      <c r="E42" s="6"/>
      <c r="F42" s="5"/>
    </row>
    <row r="43" spans="1:6" ht="22.5" x14ac:dyDescent="0.15">
      <c r="A43" s="50">
        <v>2.222</v>
      </c>
      <c r="B43" s="51" t="s">
        <v>94</v>
      </c>
      <c r="C43" s="51" t="s">
        <v>80</v>
      </c>
      <c r="D43" s="51"/>
      <c r="E43" s="6"/>
      <c r="F43" s="5"/>
    </row>
    <row r="44" spans="1:6" ht="123.75" x14ac:dyDescent="0.15">
      <c r="A44" s="50">
        <v>2.2229999999999999</v>
      </c>
      <c r="B44" s="51" t="s">
        <v>140</v>
      </c>
      <c r="C44" s="51" t="s">
        <v>141</v>
      </c>
      <c r="D44" s="53" t="s">
        <v>0</v>
      </c>
      <c r="E44" s="6"/>
      <c r="F44" s="5"/>
    </row>
    <row r="45" spans="1:6" x14ac:dyDescent="0.15">
      <c r="A45" s="50"/>
      <c r="B45" s="51"/>
      <c r="C45" s="51"/>
      <c r="D45" s="50"/>
      <c r="E45" s="45"/>
      <c r="F45" s="43"/>
    </row>
    <row r="46" spans="1:6" s="28" customFormat="1" ht="16.899999999999999" customHeight="1" x14ac:dyDescent="0.15">
      <c r="A46" s="48" t="s">
        <v>95</v>
      </c>
      <c r="B46" s="49"/>
      <c r="C46" s="49"/>
      <c r="D46" s="48"/>
      <c r="E46" s="42"/>
      <c r="F46" s="41"/>
    </row>
    <row r="47" spans="1:6" ht="135" x14ac:dyDescent="0.15">
      <c r="A47" s="50">
        <v>2.31</v>
      </c>
      <c r="B47" s="55" t="s">
        <v>136</v>
      </c>
      <c r="C47" s="55" t="s">
        <v>137</v>
      </c>
      <c r="D47" s="52" t="s">
        <v>0</v>
      </c>
      <c r="E47" s="6"/>
      <c r="F47" s="5"/>
    </row>
    <row r="48" spans="1:6" ht="67.5" x14ac:dyDescent="0.15">
      <c r="A48" s="50">
        <v>2.3199999999999998</v>
      </c>
      <c r="B48" s="51" t="s">
        <v>107</v>
      </c>
      <c r="C48" s="55" t="s">
        <v>138</v>
      </c>
      <c r="D48" s="52" t="s">
        <v>0</v>
      </c>
      <c r="E48" s="6"/>
      <c r="F48" s="5"/>
    </row>
    <row r="49" spans="1:6" ht="67.5" x14ac:dyDescent="0.15">
      <c r="A49" s="50">
        <v>2.33</v>
      </c>
      <c r="B49" s="51" t="s">
        <v>96</v>
      </c>
      <c r="C49" s="55" t="s">
        <v>138</v>
      </c>
      <c r="D49" s="52" t="s">
        <v>0</v>
      </c>
      <c r="E49" s="6"/>
      <c r="F49" s="5"/>
    </row>
    <row r="50" spans="1:6" ht="33.75" x14ac:dyDescent="0.15">
      <c r="A50" s="50">
        <v>2.34</v>
      </c>
      <c r="B50" s="55" t="s">
        <v>139</v>
      </c>
      <c r="C50" s="51" t="s">
        <v>109</v>
      </c>
      <c r="D50" s="52" t="s">
        <v>0</v>
      </c>
      <c r="E50" s="6"/>
      <c r="F50" s="5"/>
    </row>
    <row r="51" spans="1:6" x14ac:dyDescent="0.15">
      <c r="A51" s="2"/>
      <c r="B51" s="1"/>
      <c r="C51" s="1"/>
      <c r="D51" s="2"/>
    </row>
    <row r="52" spans="1:6" x14ac:dyDescent="0.15">
      <c r="A52" s="2" t="s">
        <v>108</v>
      </c>
      <c r="B52" s="1"/>
      <c r="C52" s="1"/>
      <c r="D52" s="2"/>
    </row>
  </sheetData>
  <sheetProtection algorithmName="SHA-512" hashValue="jV7LZiVmHNU+aSeLSwZ9BPCBO+zAaf8g2NX/ZPXKHvgOglMw7BuSykgxxP4++r1x8pVYJR9B0151Ozr2hMSNZg==" saltValue="I99onDum89BqPlbv2vHsjg==" spinCount="100000" sheet="1" objects="1" scenarios="1"/>
  <dataConsolidate/>
  <mergeCells count="4">
    <mergeCell ref="D5:F5"/>
    <mergeCell ref="A5:B5"/>
    <mergeCell ref="A6:B6"/>
    <mergeCell ref="A3:F3"/>
  </mergeCells>
  <conditionalFormatting sqref="E9 E12:E16 E19:E24 E28:E30 E47:E50 E32:E44">
    <cfRule type="expression" dxfId="3" priority="6">
      <formula>LEN(E9)=0</formula>
    </cfRule>
  </conditionalFormatting>
  <conditionalFormatting sqref="A8:F8">
    <cfRule type="expression" dxfId="2" priority="3">
      <formula>$D$8="Integrationstiefe 0 erreicht"</formula>
    </cfRule>
  </conditionalFormatting>
  <pageMargins left="0.25" right="0.25"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7" id="{071BBF6A-D65B-4D5F-AD90-0105AA0A0334}">
            <xm:f>Hilfstabelle!$G$3=0</xm:f>
            <x14:dxf>
              <font>
                <b/>
                <i val="0"/>
                <color theme="9" tint="-0.24994659260841701"/>
              </font>
              <fill>
                <patternFill patternType="none">
                  <bgColor auto="1"/>
                </patternFill>
              </fill>
              <border>
                <left style="thin">
                  <color theme="9"/>
                </left>
                <right style="thin">
                  <color theme="9"/>
                </right>
                <top style="thin">
                  <color theme="9"/>
                </top>
                <bottom style="thin">
                  <color theme="9"/>
                </bottom>
                <vertical/>
                <horizontal/>
              </border>
            </x14:dxf>
          </x14:cfRule>
          <x14:cfRule type="expression" priority="8" id="{C9CCCD6D-F3F9-45CD-8F1B-6C5458D21ABD}">
            <xm:f>Hilfstabelle!$G$3&gt;0</xm:f>
            <x14:dxf>
              <font>
                <color rgb="FFFF0000"/>
              </font>
              <fill>
                <patternFill>
                  <bgColor theme="0"/>
                </patternFill>
              </fill>
              <border>
                <left style="thin">
                  <color rgb="FFFF0000"/>
                </left>
                <right style="thin">
                  <color rgb="FFFF0000"/>
                </right>
                <top style="thin">
                  <color rgb="FFFF0000"/>
                </top>
                <bottom style="thin">
                  <color rgb="FFFF0000"/>
                </bottom>
              </border>
            </x14:dxf>
          </x14:cfRule>
          <xm:sqref>D5:F5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B736F23-1E82-4D9F-A048-DF65C4D9832F}">
          <x14:formula1>
            <xm:f>Hilfstabelle!$A$3:$A$4</xm:f>
          </x14:formula1>
          <xm:sqref>E9 E32:E44 E12:E16 E47:E50 E19:E24 E28:E30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93E92-B3DC-4CC6-8DAB-B81213F5F6AE}">
  <dimension ref="A2:G81"/>
  <sheetViews>
    <sheetView workbookViewId="0">
      <selection activeCell="D29" sqref="D29"/>
    </sheetView>
  </sheetViews>
  <sheetFormatPr baseColWidth="10" defaultColWidth="11" defaultRowHeight="11.25" x14ac:dyDescent="0.15"/>
  <cols>
    <col min="1" max="1" width="23.125" customWidth="1"/>
    <col min="2" max="2" width="6.75" customWidth="1"/>
    <col min="3" max="3" width="23.125" customWidth="1"/>
    <col min="4" max="4" width="43.75" customWidth="1"/>
    <col min="5" max="5" width="7.25" customWidth="1"/>
    <col min="6" max="6" width="46.875" customWidth="1"/>
    <col min="9" max="9" width="17.875" customWidth="1"/>
    <col min="10" max="10" width="42.5" customWidth="1"/>
  </cols>
  <sheetData>
    <row r="2" spans="1:7" x14ac:dyDescent="0.15">
      <c r="A2" s="8" t="s">
        <v>17</v>
      </c>
      <c r="B2" s="22"/>
      <c r="C2" s="17" t="s">
        <v>4</v>
      </c>
      <c r="D2" s="18"/>
      <c r="F2" s="13" t="s">
        <v>11</v>
      </c>
      <c r="G2" s="14"/>
    </row>
    <row r="3" spans="1:7" x14ac:dyDescent="0.15">
      <c r="A3" s="9" t="s">
        <v>1</v>
      </c>
      <c r="C3" s="18"/>
      <c r="D3" s="18"/>
      <c r="F3" s="15" t="s">
        <v>12</v>
      </c>
      <c r="G3" s="14">
        <f>SUM(G4:G34)</f>
        <v>31</v>
      </c>
    </row>
    <row r="4" spans="1:7" x14ac:dyDescent="0.15">
      <c r="A4" s="9" t="s">
        <v>2</v>
      </c>
      <c r="C4" s="18"/>
      <c r="D4" s="18"/>
      <c r="F4" s="14" t="s">
        <v>13</v>
      </c>
      <c r="G4" s="14">
        <f>IF(Selbstdeklaration!E9="",1,0)</f>
        <v>1</v>
      </c>
    </row>
    <row r="5" spans="1:7" x14ac:dyDescent="0.15">
      <c r="C5" s="18" t="s">
        <v>6</v>
      </c>
      <c r="D5" s="18" t="str">
        <f>IF(Selbstdeklaration!E9="Ja","Integrationstiefe 0 erreicht","Intgrationstiefe 0 nicht erreicht")</f>
        <v>Intgrationstiefe 0 nicht erreicht</v>
      </c>
      <c r="F5" s="16" t="s">
        <v>35</v>
      </c>
      <c r="G5" s="14">
        <f>IF(Selbstdeklaration!E12="",1,0)</f>
        <v>1</v>
      </c>
    </row>
    <row r="6" spans="1:7" x14ac:dyDescent="0.15">
      <c r="C6" s="18" t="s">
        <v>7</v>
      </c>
      <c r="D6" s="18" t="str">
        <f>IF(AND(Selbstdeklaration!E12="Ja",Selbstdeklaration!E13="Ja",Selbstdeklaration!E14="Ja"),"Integrationstiefe 1 erreicht","Integrationstiefe 1 nicht erreicht")</f>
        <v>Integrationstiefe 1 nicht erreicht</v>
      </c>
      <c r="F6" s="16" t="s">
        <v>25</v>
      </c>
      <c r="G6" s="14">
        <f>IF(Selbstdeklaration!E13="",1,0)</f>
        <v>1</v>
      </c>
    </row>
    <row r="7" spans="1:7" x14ac:dyDescent="0.15">
      <c r="C7" s="18" t="s">
        <v>8</v>
      </c>
      <c r="D7" s="18" t="str">
        <f>IF(AND(Selbstdeklaration!E19="Ja",Selbstdeklaration!E20="Ja"),"Integrationstiefe 2.1 erreicht","Integrationstiefe 2.1 nicht erreicht")</f>
        <v>Integrationstiefe 2.1 nicht erreicht</v>
      </c>
      <c r="F7" s="16" t="s">
        <v>26</v>
      </c>
      <c r="G7" s="14">
        <f>IF(Selbstdeklaration!E14="",1,0)</f>
        <v>1</v>
      </c>
    </row>
    <row r="8" spans="1:7" x14ac:dyDescent="0.15">
      <c r="C8" s="18" t="s">
        <v>9</v>
      </c>
      <c r="D8" s="18" t="str">
        <f>IF(AND(Selbstdeklaration!E28="Ja",Selbstdeklaration!E29="Ja",Selbstdeklaration!E30="Ja",Selbstdeklaration!E32="Ja",Selbstdeklaration!E36="Ja",Selbstdeklaration!E37="Ja",Selbstdeklaration!E38="Ja",Selbstdeklaration!E41="Ja",Selbstdeklaration!E44="Ja"),"Integrationstiefe 2.2 erreicht","Integrationstiefe 2.2 nicht erreicht")</f>
        <v>Integrationstiefe 2.2 nicht erreicht</v>
      </c>
      <c r="F8" s="16" t="s">
        <v>27</v>
      </c>
      <c r="G8" s="14">
        <f>IF(Selbstdeklaration!E15="",1,0)</f>
        <v>1</v>
      </c>
    </row>
    <row r="9" spans="1:7" x14ac:dyDescent="0.15">
      <c r="C9" s="18" t="s">
        <v>10</v>
      </c>
      <c r="D9" s="18" t="str">
        <f>IF(AND(Selbstdeklaration!E47="Ja",Selbstdeklaration!E48="Ja",Selbstdeklaration!E49="Ja",Selbstdeklaration!E50="Ja"),"Integrationstiefe 2.3 erreicht","Integrationstiefe 2.3 nicht erreicht")</f>
        <v>Integrationstiefe 2.3 nicht erreicht</v>
      </c>
      <c r="F9" s="16" t="s">
        <v>28</v>
      </c>
      <c r="G9" s="14">
        <f>IF(Selbstdeklaration!E16="",1,0)</f>
        <v>1</v>
      </c>
    </row>
    <row r="10" spans="1:7" x14ac:dyDescent="0.15">
      <c r="F10" s="14" t="s">
        <v>34</v>
      </c>
      <c r="G10" s="14">
        <f>IF(Selbstdeklaration!E19="",1,0)</f>
        <v>1</v>
      </c>
    </row>
    <row r="11" spans="1:7" x14ac:dyDescent="0.15">
      <c r="F11" s="14" t="s">
        <v>29</v>
      </c>
      <c r="G11" s="14">
        <f>IF(Selbstdeklaration!E20="",1,0)</f>
        <v>1</v>
      </c>
    </row>
    <row r="12" spans="1:7" x14ac:dyDescent="0.15">
      <c r="C12" s="10" t="s">
        <v>3</v>
      </c>
      <c r="D12" s="11"/>
      <c r="F12" s="14" t="s">
        <v>30</v>
      </c>
      <c r="G12" s="14">
        <f>IF(Selbstdeklaration!E21="",1,0)</f>
        <v>1</v>
      </c>
    </row>
    <row r="13" spans="1:7" x14ac:dyDescent="0.15">
      <c r="C13" s="19" t="s">
        <v>19</v>
      </c>
      <c r="D13" s="10" t="s">
        <v>20</v>
      </c>
      <c r="F13" s="14" t="s">
        <v>31</v>
      </c>
      <c r="G13" s="14">
        <f>IF(Selbstdeklaration!E22="",1,0)</f>
        <v>1</v>
      </c>
    </row>
    <row r="14" spans="1:7" x14ac:dyDescent="0.15">
      <c r="C14" s="20" t="s">
        <v>5</v>
      </c>
      <c r="D14" s="21">
        <f>D15+D16+D17+D18+D19</f>
        <v>0</v>
      </c>
      <c r="F14" s="14" t="s">
        <v>32</v>
      </c>
      <c r="G14" s="14">
        <f>IF(Selbstdeklaration!E23="",1,0)</f>
        <v>1</v>
      </c>
    </row>
    <row r="15" spans="1:7" x14ac:dyDescent="0.15">
      <c r="C15" s="11" t="s">
        <v>6</v>
      </c>
      <c r="D15" s="12">
        <f>IF(D5="Integrationstiefe 0 erreicht",1,0)</f>
        <v>0</v>
      </c>
      <c r="F15" s="14" t="s">
        <v>33</v>
      </c>
      <c r="G15" s="14">
        <f>IF(Selbstdeklaration!E24="",1,0)</f>
        <v>1</v>
      </c>
    </row>
    <row r="16" spans="1:7" x14ac:dyDescent="0.15">
      <c r="C16" s="11" t="s">
        <v>7</v>
      </c>
      <c r="D16" s="12">
        <f>IF(D15&gt;0,IF(D6="Integrationstiefe 1 erreicht",2,0),0)</f>
        <v>0</v>
      </c>
      <c r="F16" s="14" t="s">
        <v>50</v>
      </c>
      <c r="G16" s="14">
        <f>IF(Selbstdeklaration!E28="",1,0)</f>
        <v>1</v>
      </c>
    </row>
    <row r="17" spans="3:7" x14ac:dyDescent="0.15">
      <c r="C17" s="11" t="s">
        <v>8</v>
      </c>
      <c r="D17" s="12">
        <f>IF(D16&gt;0,IF(D7="Integrationstiefe 2.1 erreicht",3,0),0)</f>
        <v>0</v>
      </c>
      <c r="F17" s="14" t="s">
        <v>36</v>
      </c>
      <c r="G17" s="14">
        <f>IF(Selbstdeklaration!E29="",1,0)</f>
        <v>1</v>
      </c>
    </row>
    <row r="18" spans="3:7" x14ac:dyDescent="0.15">
      <c r="C18" s="11" t="s">
        <v>9</v>
      </c>
      <c r="D18" s="12">
        <f>IF(D17&gt;0,IF(D8="Integrationstiefe 2.2 erreicht",5,0),0)</f>
        <v>0</v>
      </c>
      <c r="F18" s="14" t="s">
        <v>37</v>
      </c>
      <c r="G18" s="14">
        <f>IF(Selbstdeklaration!E32="",1,0)</f>
        <v>1</v>
      </c>
    </row>
    <row r="19" spans="3:7" x14ac:dyDescent="0.15">
      <c r="C19" s="11" t="s">
        <v>10</v>
      </c>
      <c r="D19" s="12">
        <f>IF(D18&gt;0,IF(D9="Integrationstiefe 2.3 erreicht",7,0),0)</f>
        <v>0</v>
      </c>
      <c r="F19" s="14" t="s">
        <v>38</v>
      </c>
      <c r="G19" s="14">
        <f>IF(Selbstdeklaration!E33="",1,0)</f>
        <v>1</v>
      </c>
    </row>
    <row r="20" spans="3:7" x14ac:dyDescent="0.15">
      <c r="F20" s="14" t="s">
        <v>39</v>
      </c>
      <c r="G20" s="14">
        <f>IF(Selbstdeklaration!E34="",1,0)</f>
        <v>1</v>
      </c>
    </row>
    <row r="21" spans="3:7" x14ac:dyDescent="0.15">
      <c r="F21" s="14" t="s">
        <v>40</v>
      </c>
      <c r="G21" s="14">
        <f>IF(Selbstdeklaration!E35="",1,0)</f>
        <v>1</v>
      </c>
    </row>
    <row r="22" spans="3:7" x14ac:dyDescent="0.15">
      <c r="F22" s="14" t="s">
        <v>41</v>
      </c>
      <c r="G22" s="14">
        <f>IF(Selbstdeklaration!E36="",1,0)</f>
        <v>1</v>
      </c>
    </row>
    <row r="23" spans="3:7" x14ac:dyDescent="0.15">
      <c r="F23" s="14" t="s">
        <v>42</v>
      </c>
      <c r="G23" s="14">
        <f>IF(Selbstdeklaration!E37="",1,0)</f>
        <v>1</v>
      </c>
    </row>
    <row r="24" spans="3:7" x14ac:dyDescent="0.15">
      <c r="F24" s="14" t="s">
        <v>43</v>
      </c>
      <c r="G24" s="14">
        <f>IF(Selbstdeklaration!E38="",1,0)</f>
        <v>1</v>
      </c>
    </row>
    <row r="25" spans="3:7" x14ac:dyDescent="0.15">
      <c r="F25" s="14" t="s">
        <v>44</v>
      </c>
      <c r="G25" s="14">
        <f>IF(Selbstdeklaration!E39="",1,0)</f>
        <v>1</v>
      </c>
    </row>
    <row r="26" spans="3:7" x14ac:dyDescent="0.15">
      <c r="F26" s="14" t="s">
        <v>45</v>
      </c>
      <c r="G26" s="14">
        <f>IF(Selbstdeklaration!E40="",1,0)</f>
        <v>1</v>
      </c>
    </row>
    <row r="27" spans="3:7" x14ac:dyDescent="0.15">
      <c r="F27" s="14" t="s">
        <v>46</v>
      </c>
      <c r="G27" s="14">
        <f>IF(Selbstdeklaration!E41="",1,0)</f>
        <v>1</v>
      </c>
    </row>
    <row r="28" spans="3:7" x14ac:dyDescent="0.15">
      <c r="F28" s="14" t="s">
        <v>47</v>
      </c>
      <c r="G28" s="14">
        <f>IF(Selbstdeklaration!E42="",1,0)</f>
        <v>1</v>
      </c>
    </row>
    <row r="29" spans="3:7" x14ac:dyDescent="0.15">
      <c r="F29" s="14" t="s">
        <v>48</v>
      </c>
      <c r="G29" s="14">
        <f>IF(Selbstdeklaration!E43="",1,0)</f>
        <v>1</v>
      </c>
    </row>
    <row r="30" spans="3:7" x14ac:dyDescent="0.15">
      <c r="F30" s="14" t="s">
        <v>49</v>
      </c>
      <c r="G30" s="14">
        <f>IF(Selbstdeklaration!E44="",1,0)</f>
        <v>1</v>
      </c>
    </row>
    <row r="31" spans="3:7" x14ac:dyDescent="0.15">
      <c r="F31" s="16" t="s">
        <v>51</v>
      </c>
      <c r="G31" s="14">
        <f>IF(Selbstdeklaration!E47="",1,0)</f>
        <v>1</v>
      </c>
    </row>
    <row r="32" spans="3:7" x14ac:dyDescent="0.15">
      <c r="F32" s="14" t="s">
        <v>52</v>
      </c>
      <c r="G32" s="14">
        <f>IF(Selbstdeklaration!E48="",1,0)</f>
        <v>1</v>
      </c>
    </row>
    <row r="33" spans="6:7" x14ac:dyDescent="0.15">
      <c r="F33" s="14" t="s">
        <v>53</v>
      </c>
      <c r="G33" s="14">
        <f>IF(Selbstdeklaration!E49="",1,0)</f>
        <v>1</v>
      </c>
    </row>
    <row r="34" spans="6:7" x14ac:dyDescent="0.15">
      <c r="F34" s="14" t="s">
        <v>54</v>
      </c>
      <c r="G34" s="14">
        <f>IF(Selbstdeklaration!E50="",1,0)</f>
        <v>1</v>
      </c>
    </row>
    <row r="47" spans="6:7" x14ac:dyDescent="0.15">
      <c r="F47" s="2"/>
      <c r="G47" s="3"/>
    </row>
    <row r="48" spans="6:7" x14ac:dyDescent="0.15">
      <c r="F48" s="2"/>
      <c r="G48" s="2"/>
    </row>
    <row r="49" spans="6:7" x14ac:dyDescent="0.15">
      <c r="F49" s="2"/>
      <c r="G49" s="2"/>
    </row>
    <row r="50" spans="6:7" x14ac:dyDescent="0.15">
      <c r="F50" s="4"/>
      <c r="G50" s="2"/>
    </row>
    <row r="51" spans="6:7" x14ac:dyDescent="0.15">
      <c r="F51" s="2"/>
      <c r="G51" s="2"/>
    </row>
    <row r="52" spans="6:7" x14ac:dyDescent="0.15">
      <c r="F52" s="2"/>
      <c r="G52" s="2"/>
    </row>
    <row r="53" spans="6:7" x14ac:dyDescent="0.15">
      <c r="F53" s="2"/>
      <c r="G53" s="2"/>
    </row>
    <row r="54" spans="6:7" x14ac:dyDescent="0.15">
      <c r="F54" s="2"/>
      <c r="G54" s="2"/>
    </row>
    <row r="55" spans="6:7" x14ac:dyDescent="0.15">
      <c r="F55" s="2"/>
      <c r="G55" s="2"/>
    </row>
    <row r="56" spans="6:7" x14ac:dyDescent="0.15">
      <c r="F56" s="2"/>
      <c r="G56" s="2"/>
    </row>
    <row r="57" spans="6:7" x14ac:dyDescent="0.15">
      <c r="F57" s="2"/>
      <c r="G57" s="2"/>
    </row>
    <row r="58" spans="6:7" x14ac:dyDescent="0.15">
      <c r="F58" s="2"/>
      <c r="G58" s="2"/>
    </row>
    <row r="59" spans="6:7" x14ac:dyDescent="0.15">
      <c r="F59" s="2"/>
      <c r="G59" s="2"/>
    </row>
    <row r="60" spans="6:7" x14ac:dyDescent="0.15">
      <c r="F60" s="2"/>
      <c r="G60" s="2"/>
    </row>
    <row r="61" spans="6:7" x14ac:dyDescent="0.15">
      <c r="F61" s="2"/>
      <c r="G61" s="2"/>
    </row>
    <row r="62" spans="6:7" x14ac:dyDescent="0.15">
      <c r="F62" s="2"/>
      <c r="G62" s="2"/>
    </row>
    <row r="63" spans="6:7" x14ac:dyDescent="0.15">
      <c r="F63" s="2"/>
      <c r="G63" s="2"/>
    </row>
    <row r="64" spans="6:7" x14ac:dyDescent="0.15">
      <c r="F64" s="2"/>
      <c r="G64" s="2"/>
    </row>
    <row r="65" spans="6:7" x14ac:dyDescent="0.15">
      <c r="F65" s="2"/>
      <c r="G65" s="4"/>
    </row>
    <row r="66" spans="6:7" x14ac:dyDescent="0.15">
      <c r="F66" s="2"/>
      <c r="G66" s="2"/>
    </row>
    <row r="67" spans="6:7" x14ac:dyDescent="0.15">
      <c r="F67" s="2"/>
      <c r="G67" s="2"/>
    </row>
    <row r="68" spans="6:7" x14ac:dyDescent="0.15">
      <c r="F68" s="2"/>
      <c r="G68" s="2"/>
    </row>
    <row r="69" spans="6:7" x14ac:dyDescent="0.15">
      <c r="F69" s="2"/>
      <c r="G69" s="2"/>
    </row>
    <row r="70" spans="6:7" x14ac:dyDescent="0.15">
      <c r="F70" s="2"/>
    </row>
    <row r="71" spans="6:7" x14ac:dyDescent="0.15">
      <c r="F71" s="2"/>
    </row>
    <row r="72" spans="6:7" x14ac:dyDescent="0.15">
      <c r="F72" s="2"/>
    </row>
    <row r="73" spans="6:7" x14ac:dyDescent="0.15">
      <c r="F73" s="2"/>
    </row>
    <row r="74" spans="6:7" x14ac:dyDescent="0.15">
      <c r="F74" s="2"/>
    </row>
    <row r="75" spans="6:7" x14ac:dyDescent="0.15">
      <c r="F75" s="2"/>
    </row>
    <row r="76" spans="6:7" x14ac:dyDescent="0.15">
      <c r="F76" s="2"/>
    </row>
    <row r="77" spans="6:7" x14ac:dyDescent="0.15">
      <c r="F77" s="4"/>
    </row>
    <row r="78" spans="6:7" x14ac:dyDescent="0.15">
      <c r="F78" s="2"/>
    </row>
    <row r="79" spans="6:7" x14ac:dyDescent="0.15">
      <c r="F79" s="2"/>
    </row>
    <row r="80" spans="6:7" x14ac:dyDescent="0.15">
      <c r="F80" s="2"/>
    </row>
    <row r="81" spans="6:6" x14ac:dyDescent="0.15">
      <c r="F81" s="2" t="e">
        <f t="shared" ref="F81" si="0">IF(#REF!="",1,0)</f>
        <v>#REF!</v>
      </c>
    </row>
  </sheetData>
  <phoneticPr fontId="7" type="noConversion"/>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D8324-FE9A-4F69-B015-77791C4C741C}">
  <dimension ref="A1:A27"/>
  <sheetViews>
    <sheetView topLeftCell="A5" workbookViewId="0">
      <selection activeCell="A34" sqref="A34"/>
    </sheetView>
  </sheetViews>
  <sheetFormatPr baseColWidth="10" defaultColWidth="11" defaultRowHeight="11.25" x14ac:dyDescent="0.15"/>
  <cols>
    <col min="1" max="1" width="83.125" style="1" customWidth="1"/>
    <col min="2" max="16384" width="11" style="2"/>
  </cols>
  <sheetData>
    <row r="1" spans="1:1" ht="14.25" x14ac:dyDescent="0.15">
      <c r="A1" s="7" t="s">
        <v>14</v>
      </c>
    </row>
    <row r="4" spans="1:1" ht="28.9" customHeight="1" x14ac:dyDescent="0.15">
      <c r="A4" s="1" t="s">
        <v>15</v>
      </c>
    </row>
    <row r="5" spans="1:1" ht="28.5" customHeight="1" x14ac:dyDescent="0.15">
      <c r="A5" s="1" t="s">
        <v>57</v>
      </c>
    </row>
    <row r="6" spans="1:1" ht="34.5" customHeight="1" x14ac:dyDescent="0.15">
      <c r="A6" s="1" t="s">
        <v>58</v>
      </c>
    </row>
    <row r="7" spans="1:1" ht="60" customHeight="1" x14ac:dyDescent="0.15">
      <c r="A7" s="1" t="s">
        <v>59</v>
      </c>
    </row>
    <row r="8" spans="1:1" ht="39" customHeight="1" x14ac:dyDescent="0.15">
      <c r="A8" s="1" t="s">
        <v>60</v>
      </c>
    </row>
    <row r="9" spans="1:1" ht="11.65" customHeight="1" x14ac:dyDescent="0.15"/>
    <row r="10" spans="1:1" ht="22.9" customHeight="1" x14ac:dyDescent="0.15">
      <c r="A10" s="24" t="s">
        <v>16</v>
      </c>
    </row>
    <row r="11" spans="1:1" x14ac:dyDescent="0.15">
      <c r="A11" s="8" t="s">
        <v>17</v>
      </c>
    </row>
    <row r="12" spans="1:1" ht="22.5" x14ac:dyDescent="0.15">
      <c r="A12" s="1" t="s">
        <v>18</v>
      </c>
    </row>
    <row r="14" spans="1:1" x14ac:dyDescent="0.15">
      <c r="A14" s="17" t="s">
        <v>21</v>
      </c>
    </row>
    <row r="15" spans="1:1" ht="52.9" customHeight="1" x14ac:dyDescent="0.15">
      <c r="A15" s="1" t="s">
        <v>61</v>
      </c>
    </row>
    <row r="17" spans="1:1" x14ac:dyDescent="0.15">
      <c r="A17" s="10" t="s">
        <v>22</v>
      </c>
    </row>
    <row r="18" spans="1:1" ht="90" x14ac:dyDescent="0.15">
      <c r="A18" s="1" t="s">
        <v>24</v>
      </c>
    </row>
    <row r="19" spans="1:1" ht="43.15" customHeight="1" x14ac:dyDescent="0.15">
      <c r="A19" s="1" t="s">
        <v>62</v>
      </c>
    </row>
    <row r="20" spans="1:1" ht="33.6" customHeight="1" x14ac:dyDescent="0.15">
      <c r="A20" s="1" t="s">
        <v>23</v>
      </c>
    </row>
    <row r="21" spans="1:1" ht="33.6" customHeight="1" x14ac:dyDescent="0.15">
      <c r="A21" s="1" t="s">
        <v>56</v>
      </c>
    </row>
    <row r="23" spans="1:1" x14ac:dyDescent="0.15">
      <c r="A23" s="13" t="s">
        <v>11</v>
      </c>
    </row>
    <row r="24" spans="1:1" ht="39.6" customHeight="1" x14ac:dyDescent="0.15">
      <c r="A24" s="1" t="s">
        <v>63</v>
      </c>
    </row>
    <row r="26" spans="1:1" s="3" customFormat="1" x14ac:dyDescent="0.15">
      <c r="A26" s="23" t="s">
        <v>55</v>
      </c>
    </row>
    <row r="27" spans="1:1" ht="56.25" x14ac:dyDescent="0.15">
      <c r="A27" s="1" t="s">
        <v>64</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fe1d998-5511-4f06-9ce7-f75b48b54738" xsi:nil="true"/>
    <lcf76f155ced4ddcb4097134ff3c332f xmlns="c5be0a8a-2ec2-4bd6-a9c0-6110b76b309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79FB61CF317FA4689E23F83238B5213" ma:contentTypeVersion="21" ma:contentTypeDescription="Ein neues Dokument erstellen." ma:contentTypeScope="" ma:versionID="1b6c2fffe1b27bf61844e21f09ccd9d2">
  <xsd:schema xmlns:xsd="http://www.w3.org/2001/XMLSchema" xmlns:xs="http://www.w3.org/2001/XMLSchema" xmlns:p="http://schemas.microsoft.com/office/2006/metadata/properties" xmlns:ns2="c5be0a8a-2ec2-4bd6-a9c0-6110b76b309c" xmlns:ns3="1fe1d998-5511-4f06-9ce7-f75b48b54738" targetNamespace="http://schemas.microsoft.com/office/2006/metadata/properties" ma:root="true" ma:fieldsID="e57749adb53162589e540f4dbf78ffa8" ns2:_="" ns3:_="">
    <xsd:import namespace="c5be0a8a-2ec2-4bd6-a9c0-6110b76b309c"/>
    <xsd:import namespace="1fe1d998-5511-4f06-9ce7-f75b48b5473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be0a8a-2ec2-4bd6-a9c0-6110b76b3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fbc16e23-8508-4027-a0bd-27e92fe957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fe1d998-5511-4f06-9ce7-f75b48b54738"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26be3375-961b-4130-b908-f9f645ca9122}" ma:internalName="TaxCatchAll" ma:showField="CatchAllData" ma:web="1fe1d998-5511-4f06-9ce7-f75b48b547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63375A-73E4-414D-B368-9C96E06861A7}">
  <ds:schemaRefs>
    <ds:schemaRef ds:uri="http://schemas.microsoft.com/sharepoint/v3/contenttype/forms"/>
  </ds:schemaRefs>
</ds:datastoreItem>
</file>

<file path=customXml/itemProps2.xml><?xml version="1.0" encoding="utf-8"?>
<ds:datastoreItem xmlns:ds="http://schemas.openxmlformats.org/officeDocument/2006/customXml" ds:itemID="{FEA4583F-030C-4018-B3EB-8AC94FE2D4AB}">
  <ds:schemaRefs>
    <ds:schemaRef ds:uri="http://schemas.microsoft.com/office/2006/metadata/properties"/>
    <ds:schemaRef ds:uri="http://schemas.microsoft.com/office/infopath/2007/PartnerControls"/>
    <ds:schemaRef ds:uri="1fe1d998-5511-4f06-9ce7-f75b48b54738"/>
    <ds:schemaRef ds:uri="c5be0a8a-2ec2-4bd6-a9c0-6110b76b309c"/>
  </ds:schemaRefs>
</ds:datastoreItem>
</file>

<file path=customXml/itemProps3.xml><?xml version="1.0" encoding="utf-8"?>
<ds:datastoreItem xmlns:ds="http://schemas.openxmlformats.org/officeDocument/2006/customXml" ds:itemID="{003A8B78-1E1C-4D0F-B72E-25A5CD067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be0a8a-2ec2-4bd6-a9c0-6110b76b309c"/>
    <ds:schemaRef ds:uri="1fe1d998-5511-4f06-9ce7-f75b48b547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Selbstdeklaration</vt:lpstr>
      <vt:lpstr>Hilfstabelle</vt:lpstr>
      <vt:lpstr>Anleitung (Intern)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Brun Silvia CSP AG</dc:creator>
  <cp:keywords/>
  <dc:description/>
  <cp:lastModifiedBy>Grando Alicia (GCA) eHealth Suisse</cp:lastModifiedBy>
  <cp:revision/>
  <cp:lastPrinted>2023-04-26T14:24:49Z</cp:lastPrinted>
  <dcterms:created xsi:type="dcterms:W3CDTF">2022-06-14T08:35:44Z</dcterms:created>
  <dcterms:modified xsi:type="dcterms:W3CDTF">2023-10-05T17:06:02Z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0x010100879FB61CF317FA4689E23F83238B5213</vt:lpwstr>
  </property>
  <property fmtid="{D5CDD505-2E9C-101B-9397-08002B2CF9AE}" pid="3" name="MediaServiceImageTags">
    <vt:lpwstr/>
  </property>
</Properties>
</file>