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Gremien\eHealth\Aktenplan2019\500 Information und Befähigung\_1100 Webseite\_100 eHealth Suisse\publizierte_Dokumente\Technik\Selbstdeklaration_Primaersystemen\Selbstdeklarationsformular\Geschütze_Version_Sommer2023\"/>
    </mc:Choice>
  </mc:AlternateContent>
  <xr:revisionPtr revIDLastSave="0" documentId="8_{AB346599-3890-43F1-9AB9-43218405FD51}" xr6:coauthVersionLast="47" xr6:coauthVersionMax="47" xr10:uidLastSave="{00000000-0000-0000-0000-000000000000}"/>
  <bookViews>
    <workbookView xWindow="1125" yWindow="1125" windowWidth="25695" windowHeight="12810" xr2:uid="{68986CF8-5F9C-4BA6-B045-3AB2A359270E}"/>
  </bookViews>
  <sheets>
    <sheet name="Selbstdeklaration" sheetId="1" r:id="rId1"/>
    <sheet name="Hilfstabelle" sheetId="2" state="hidden" r:id="rId2"/>
    <sheet name="Anleitung (Intern)"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 l="1"/>
  <c r="D9" i="2"/>
  <c r="D7" i="2"/>
  <c r="D6" i="2"/>
  <c r="D5" i="2"/>
  <c r="D15" i="2" s="1"/>
  <c r="G32" i="2"/>
  <c r="G33" i="2"/>
  <c r="G34" i="2"/>
  <c r="G31" i="2"/>
  <c r="G28" i="2"/>
  <c r="G29" i="2"/>
  <c r="G30" i="2"/>
  <c r="G19" i="2"/>
  <c r="G20" i="2"/>
  <c r="G21" i="2"/>
  <c r="G22" i="2"/>
  <c r="G23" i="2"/>
  <c r="G24" i="2"/>
  <c r="G25" i="2"/>
  <c r="G26" i="2"/>
  <c r="G27" i="2"/>
  <c r="G18" i="2"/>
  <c r="G17" i="2"/>
  <c r="G16" i="2"/>
  <c r="G15" i="2"/>
  <c r="G11" i="2"/>
  <c r="G12" i="2"/>
  <c r="G13" i="2"/>
  <c r="G14" i="2"/>
  <c r="G10" i="2"/>
  <c r="G6" i="2"/>
  <c r="G7" i="2"/>
  <c r="G8" i="2"/>
  <c r="G9" i="2"/>
  <c r="G5" i="2"/>
  <c r="G4" i="2"/>
  <c r="F81" i="2"/>
  <c r="D16" i="2" l="1"/>
  <c r="D17" i="2" s="1"/>
  <c r="G3" i="2"/>
  <c r="D18" i="2" l="1"/>
  <c r="D19" i="2" s="1"/>
  <c r="D14" i="2" s="1"/>
  <c r="D5" i="1" s="1"/>
</calcChain>
</file>

<file path=xl/sharedStrings.xml><?xml version="1.0" encoding="utf-8"?>
<sst xmlns="http://schemas.openxmlformats.org/spreadsheetml/2006/main" count="173" uniqueCount="142">
  <si>
    <t>Erreichte Integrationstiefe:</t>
  </si>
  <si>
    <t xml:space="preserve">Nr. </t>
  </si>
  <si>
    <t>X</t>
  </si>
  <si>
    <t>Ja</t>
  </si>
  <si>
    <t>Nein</t>
  </si>
  <si>
    <t>Logik / Zählung für automatische Ausgabe der Integrationsstufe in Feld D2 - F2</t>
  </si>
  <si>
    <t>Alle Pflichtfelder pro Integrationstufe erfüllt? (Angaben aus Spalte E)</t>
  </si>
  <si>
    <t>Summe</t>
  </si>
  <si>
    <t>Integrationstiefe 0</t>
  </si>
  <si>
    <t>Integrationstiefe 1</t>
  </si>
  <si>
    <t>Integrationstiefe 2.1</t>
  </si>
  <si>
    <t>Integrationstiefe 2.2</t>
  </si>
  <si>
    <t>Integrationstiefe 2.3</t>
  </si>
  <si>
    <t>Zählung für leere Felder in Spalte E</t>
  </si>
  <si>
    <t xml:space="preserve">Summe </t>
  </si>
  <si>
    <t>Integrationsstufe 0 (E7)</t>
  </si>
  <si>
    <t>Anleitung zur Bewirtschaftung des Excel-Dokumentes</t>
  </si>
  <si>
    <t xml:space="preserve">1. Das Excel-Blatt und die Arbeitsmappe sind gesperrt. Durch Anbieter, die die Selbstdeklaration ausfüllen, können nur die gelb markierten Felder ausgefüllt werden. </t>
  </si>
  <si>
    <t xml:space="preserve">Automatismen / Formeln </t>
  </si>
  <si>
    <t>Antworten für Spalte E</t>
  </si>
  <si>
    <t xml:space="preserve">Hier sind die Listenwerte für die Beantwortung der Anwendungsfälle in Spalte E auf dem Blatt "Selbstdeklaration" hinterlegt. </t>
  </si>
  <si>
    <t>Bezeichnung</t>
  </si>
  <si>
    <t>Formel</t>
  </si>
  <si>
    <t>1. Alle Pflichtfelder pro Integrationstufe erfüllt? (Angaben aus Spalte E)</t>
  </si>
  <si>
    <t>2. Logik / Zählung für automatische Ausgabe der Integrationsstufe in Feld D2 - F2</t>
  </si>
  <si>
    <t xml:space="preserve">Mit dieser Logik wird verhindert, dass eine hohe Integrationstiefe ausgegeben wird, obwohl Pflichtanforderungen aus niedrigeren Integrationstiefen nicht erfüllt wurden. </t>
  </si>
  <si>
    <t xml:space="preserve">In den Zellen D15 - D19 wird die Prüfung auf Erreichung der Integrationstiefe gemacht. Wurde die Integrationstiefe erreicht, erhält die erreichte Integrationstiefe einen Wert:
Tiefe 0 = 1
Tiefe 1 = 2
Tiefe 2.1 = 3
Tiefe 2.2 = 5
Tiefe 2.3 = 7
Tiefe 3 = 11 </t>
  </si>
  <si>
    <t>E11</t>
  </si>
  <si>
    <t>E12</t>
  </si>
  <si>
    <t>E13</t>
  </si>
  <si>
    <t>E14</t>
  </si>
  <si>
    <t>E18</t>
  </si>
  <si>
    <t>E19</t>
  </si>
  <si>
    <t>E20</t>
  </si>
  <si>
    <t>E21</t>
  </si>
  <si>
    <t>E22</t>
  </si>
  <si>
    <t>Integationsstufe 2.1 (E17)</t>
  </si>
  <si>
    <t>Integrationsstufe 1 (E10)</t>
  </si>
  <si>
    <t>E27</t>
  </si>
  <si>
    <t>E29</t>
  </si>
  <si>
    <t>E30</t>
  </si>
  <si>
    <t>E31</t>
  </si>
  <si>
    <t>E32</t>
  </si>
  <si>
    <t>E33</t>
  </si>
  <si>
    <t>E34</t>
  </si>
  <si>
    <t>E35</t>
  </si>
  <si>
    <t>E36</t>
  </si>
  <si>
    <t>E37</t>
  </si>
  <si>
    <t>E38</t>
  </si>
  <si>
    <t>E39</t>
  </si>
  <si>
    <t>E40</t>
  </si>
  <si>
    <t>E41</t>
  </si>
  <si>
    <t>Integrationsstufe 2.2 (E26)</t>
  </si>
  <si>
    <t>Integrationsstufe 2.3 (E44)</t>
  </si>
  <si>
    <t>E45</t>
  </si>
  <si>
    <t>E46</t>
  </si>
  <si>
    <t>E47</t>
  </si>
  <si>
    <t>Zelle D-F2, Blatt "Selbstdeklaration"</t>
  </si>
  <si>
    <r>
      <t xml:space="preserve">In Zelle D14 wird der erreichte Gesamtwert summiert. </t>
    </r>
    <r>
      <rPr>
        <b/>
        <sz val="9"/>
        <color theme="1"/>
        <rFont val="Verdana"/>
        <family val="2"/>
      </rPr>
      <t>Dieser Wert dient als Grundlage für die automatische Ausgabe der Integrationstiefe auf dem Blatt "Selbstdeklaration" in Feld D-F2</t>
    </r>
  </si>
  <si>
    <t xml:space="preserve">2. Für die Erreichung einer Integrationstiefe müssen alle Pflicht-Anforderungen (mit X in Spalte D gekennzeichnet) mit "Ja" beantwortet sein. </t>
  </si>
  <si>
    <t xml:space="preserve">3. Die Integrationstiefen sind aufeinander aufbauend. Für das Erreichen der nächsten Integrationstiefe müssen alle Pflicht-Anforderungen der vorherigen Integrationstiefe erreicht sein. </t>
  </si>
  <si>
    <r>
      <t>4. Damit in der Zelle D-F2 eine Integrationstiefe angegeben wird, müssen alle Anforderungen mit "Ja" oder "Nein" ausgefüllt sein. Solange nicht alle Anforderungen beantwortet wurden, erscheint die Meldung "Anwendungsfälle nicht vollständige ausgefüllt. Bitte rot umrandete Felder ergänzen</t>
    </r>
    <r>
      <rPr>
        <b/>
        <sz val="9"/>
        <color theme="1"/>
        <rFont val="Verdana"/>
        <family val="2"/>
      </rPr>
      <t>"</t>
    </r>
  </si>
  <si>
    <t xml:space="preserve">5. Vor der Publikation des Excel-Dokumentes auf der Webseite sind die beiden Blätter "Hilfstabelle" &amp; "Anleitung (Intern) auszublenden. </t>
  </si>
  <si>
    <t xml:space="preserve">Die Formel in den Zellen D5 - D9 prüft alle Pflicht-Anforderungen. Wurden alle Pflichtanforderungen einer Integrationstiefe mit "Ja" beantwortet, erscheint der Text "Integrationstiefe &lt;&gt; erreicht". Diese Information wird für die automatische Ausgabe der Integrationstiefe (Nr. 2 - Blauer Bereicht) benötigt. </t>
  </si>
  <si>
    <t xml:space="preserve">Nur wenn die vorherige Integrationstiefe erreicht wurde, werden den höheren Integrationstiefen die Werte vergeben. Falls die vorherige Integrationstiefe nicht erreicht wurde, wird für alle höheren Integrationstiefen der Wert 0 vergeben. </t>
  </si>
  <si>
    <r>
      <t xml:space="preserve">In den Zellen G4 - G34 wird geprüft, ob die alle Anforderungen mit "Ja" oder "Nein" beantwortet wurden. Ein leeres Feld erhält den Wert 1. In Zelle G3 werden die Werte von G4 - G34 summiert. </t>
    </r>
    <r>
      <rPr>
        <b/>
        <sz val="9"/>
        <color theme="1"/>
        <rFont val="Verdana"/>
        <family val="2"/>
      </rPr>
      <t xml:space="preserve">Der Wert in G3 wird in Zelle D-F2 auf dem Blatt "Selbsteklaration" benötigt. </t>
    </r>
  </si>
  <si>
    <r>
      <t xml:space="preserve">Für die automatische Ausgabe der erreichten Integrationsstufe oder der Meldung, dass das Formular unvollständig ist, werden die beiden </t>
    </r>
    <r>
      <rPr>
        <b/>
        <sz val="9"/>
        <color theme="1"/>
        <rFont val="Verdana"/>
        <family val="2"/>
      </rPr>
      <t>Zellen D14 und G3</t>
    </r>
    <r>
      <rPr>
        <sz val="9"/>
        <color theme="1"/>
        <rFont val="Verdana"/>
        <family val="2"/>
      </rPr>
      <t xml:space="preserve"> aus dem Blatt "Hilfstabelle" verwendet. Ist die Summe im Feld G3 &gt; 0 erscheint die Meldung "Anwendungsfälle nicht vollständige ausgefüllt. Bitte rot umrandete Felder ergänzen". Wurden alle Felder ausgefüllt, wird die gemäss Zelle G3 erreichte Integrationstiefe aufgeführt. </t>
    </r>
  </si>
  <si>
    <t>Information: 
1. Please fill in all the boxes highlighted in yellow
2. To fulfill an integration depth, all the mandatory requirements (marked with an X in column D) must be answered with a "Yes" in column E. 
3. The integration levels build on from one another. Before the next integration level can be attained, all the mandatory requirements of the previous integration level must have been fulfilled. 
4. For an integration depth to be shown in cell D-F2, a “Yes” or “No” must have been entered for all the requirements. Until all the requirements have been answered, the message "Use cases not completely filled in. Please complete the boxes outlined in red” will appear.</t>
  </si>
  <si>
    <t>Self-declaration for the EPR connectivity</t>
  </si>
  <si>
    <t>Enter the company name/manufacturer here</t>
  </si>
  <si>
    <t>Enter the declared primary system here, including the system version.</t>
  </si>
  <si>
    <t>Integration depth 0 - The primary system does not connect to the EPR</t>
  </si>
  <si>
    <t>Our solution generates PDF documents in at least PDF/A-1 or PDF/A-2 format.</t>
  </si>
  <si>
    <t>Integration depth 1 - The EPR is retrieved from within the primary system in this step</t>
  </si>
  <si>
    <t>With our solution, it is possible to jump (button) to the EPR portal of my (reference) community.</t>
  </si>
  <si>
    <t xml:space="preserve">Our solution uses an identical timer to the EPR and thus ensures a consistent time stamp.  </t>
  </si>
  <si>
    <t>Our solution fulfills the basic security requirement for communication with the EPR.</t>
  </si>
  <si>
    <t xml:space="preserve">Our system supports single sign-on when accessing the EPR portal. </t>
  </si>
  <si>
    <t>Access to the appropriate weblink.</t>
  </si>
  <si>
    <t>Technical requirement on the primary system.</t>
  </si>
  <si>
    <t>Profile: CT
Actor: Time Client
Transaction: Maintain Time [ITI-1]</t>
  </si>
  <si>
    <t>Profile: ATNA
Actor: Secure Application
Transaction: Node Authentication [ITI-19]</t>
  </si>
  <si>
    <t xml:space="preserve">No IHE standard
Standard: SAML 2
Transaction: Artifact Resolution Protocol </t>
  </si>
  <si>
    <t>HTTP standard for parameter passing for access</t>
  </si>
  <si>
    <t>Integration depth 2.1 - The primary system checks whether an EPR is available</t>
  </si>
  <si>
    <t>Our solution checks whether a patient has an EPR or not on the basis of demographic data.</t>
  </si>
  <si>
    <t xml:space="preserve">Once-only registration (linking with the MPI) of patients in the EPR, can be done directly from within our primary system.  </t>
  </si>
  <si>
    <t>Our primary system marks patients who have an EPR. This marking is done automatically after checking whether an EPR exists and is to be visible at a glance for the healthcare facility staff.</t>
  </si>
  <si>
    <t>When scheduling appointments for patients, our solution automatically checks whether the patient concerned has an EPR.</t>
  </si>
  <si>
    <t>Our solution incorporates a function for conducting an automatic check at regular intervals on whether the patient has an active EPR.
Prerequisite: The person at the workstation from which the query is submitted must be logged in as an assistant/health professional in compliance with the EPR.</t>
  </si>
  <si>
    <t xml:space="preserve">With our solution, we ourselves can set the interval between automatic checks for an EPR in my primary system. </t>
  </si>
  <si>
    <t>The primary system must support the UPI query or a proprietary interface to the appropriate community.</t>
  </si>
  <si>
    <t>Profile: PIXV3
Actor: Patient Identity Source
Transaction: Patient Identity Feed [ITI-44]</t>
  </si>
  <si>
    <t>Functional requirement on the solution.</t>
  </si>
  <si>
    <t>Time at which the check is made: Functional requirement on the solution.
Check: The primary system must support the UPI query or a proprietary interface to the appropriate community.</t>
  </si>
  <si>
    <t xml:space="preserve">The primary system must support the UPI query or a proprietary interface to the appropriate community. </t>
  </si>
  <si>
    <t>Integration depth 2.2 - The primary system permits the exchange of documents (upload and download)</t>
  </si>
  <si>
    <t>Basic requirement</t>
  </si>
  <si>
    <t>Profile PIXV3 must be implemented for read and/or write access to documents.</t>
  </si>
  <si>
    <t>Profile XUA must be implemented for read and/or write access to metadata.</t>
  </si>
  <si>
    <t xml:space="preserve">It must be possible to retrieve documents as well as manually upload and download them. </t>
  </si>
  <si>
    <t xml:space="preserve">Use cases </t>
  </si>
  <si>
    <t xml:space="preserve">Our solution permits the automatic upload of PDF documents that are compiled into the EPR. 
To this end, our primary system supports the definition of documents that are considered relevant for treatment in the basic settings. </t>
  </si>
  <si>
    <t xml:space="preserve">Our solution supports a mapping table which can be used to rewrite/transcode the document types and classes used in the primary system to the metadata used in the EPR context. 
Rewriting is automated and works in both directions - for both downloading and uploading. </t>
  </si>
  <si>
    <t xml:space="preserve">Our solution offers the possibility, in the case of information, of manually setting a time delay between document release and uploading into the EPR </t>
  </si>
  <si>
    <t>Profile: PIXV3
Actor: Patient Identifier Cross Reference Consumer
Transaction: PIXV3 Query [ITI-45]</t>
  </si>
  <si>
    <t>Profile: XUA
Actor: X-Service User 
Transaction: Provide X-User Assertion [ITI-40]</t>
  </si>
  <si>
    <t xml:space="preserve">Profile: XDS.b
Actor: Document Consumer, Document Source
Transaction: Provide and Register Document Set [ITI-41], Retrieve Document Set [ITI-43] </t>
  </si>
  <si>
    <t>Profile: XDS.b 
Actor: Document Source
Transaction: Provide and Register Document Set [ITI-41]</t>
  </si>
  <si>
    <t xml:space="preserve">Our solution offers the function of regular automated compilation of PDF documents and their upload into the EPR. 
Example for Spitex: Once a week, the primary system compiles a nursing report from the nursing documentation of the previous 7 days. </t>
  </si>
  <si>
    <t xml:space="preserve">Our solution creates a log of the technical user listing the automatically generated transactions. </t>
  </si>
  <si>
    <t xml:space="preserve">Our solution checks whether information of relevance for treatment is available in the EPR, for which the healthcare professional/assistant in the healthcare facility has/have authorisation. </t>
  </si>
  <si>
    <t xml:space="preserve">Our primary system checks whether changes have been made in a patient’s EPR since the last time the healthcare facility accessed it and, if they have, the system can display these changes.
Technical prerequisite: The patient must be selected. </t>
  </si>
  <si>
    <t>Our solution is in a position to issue a message to the person authorised to access the EPR as soon as new information is available in the EPR.</t>
  </si>
  <si>
    <t>Our primary system offers me an overview of the information available in the EPR for which an employee of a healthcare facility has access authorisation, including the file name, file type, file class and creation date.</t>
  </si>
  <si>
    <t>Our solution permits the direct download and storage of documents from the overview list in the primary system.</t>
  </si>
  <si>
    <t>The user can determine how the information shown in the solution is to be sorted (alphabetically by file name, chronologically by creation date, etc.).</t>
  </si>
  <si>
    <t>Our solution allows the documents in the EPR to be filtered by document type and class.</t>
  </si>
  <si>
    <t>Compilation of PDFs: Functional requirement on the solution
Upload:
Profile: XDS.b 
Actor: Document Source
Transaction: Provide and Register Document Set [ITI-41]</t>
  </si>
  <si>
    <t>Profile: ATNA
Actor: Secure Application or Secure Node
Transaction: Record Audit Event [ITI-20]</t>
  </si>
  <si>
    <t>Profile: XDS.b 
Actor: Document Consumer
Transaction: Registry Stored Query [ITI-18]</t>
  </si>
  <si>
    <t xml:space="preserve">After the patient has been selected, the solution must query the document metadata and determine whether new information has been added. 
Technical requirement:
Profile: XDS.b 
Actor: Document Consumer
Transaction: Registry Stored Query [ITI-18] </t>
  </si>
  <si>
    <t>Generation of the message: Functional requirement on the solution, query as per requirement 2.216</t>
  </si>
  <si>
    <t>The display of this data constitutes a functional requirement on the solution.
Technical requirement: 
Profile: XDS.b 
Actor: Document Consumer
Transaction: Registry Stored Query [ITI-18]</t>
  </si>
  <si>
    <t>Ability to make a selection: Functional requirement on the user interface of the primary system.
Download: The primary system must implement the IHE Document Consumer of the XDS.b profile.</t>
  </si>
  <si>
    <t>Not all (reference) communities support this function via the interfaces. The following technical requirements apply if the (reference) communities allow this: 
Profile: HPD
Actor: Provider Information Source and Provider Information Consumer
Transaction: Provider Information Feed [ITI-59] and Provider Information Query [ITI-58]</t>
  </si>
  <si>
    <t>Profile: HPD
Actor: Provider Information Source and Provider Information Consumer
Transaction: Provider Information Feed [ITI-59] and Provider Information Query [ITI-58]</t>
  </si>
  <si>
    <t>Profile: CH:PPQ
Actor: Authorization Decision Provider
Transaction: PPQ</t>
  </si>
  <si>
    <t>*Requirement must be implemented in the primary system in order to achieve the corresponding depth of integration.</t>
  </si>
  <si>
    <t>Our primary system enables the healthcare professional to authorise other healthcare professionals to access the EPR as per Article 4 of the EPRA Ordinance</t>
  </si>
  <si>
    <t>I can add and define a new group in the primary system. I can allocate assistants/healthcare professionals to this group.</t>
  </si>
  <si>
    <t xml:space="preserve">Assistants can be assigned to the corresponding healthcare professionals by our solution. </t>
  </si>
  <si>
    <t>Healthcare professionals and assistants can be registered in the EPR via our solution insofar as the corresponding conditions are fulfilled and information/documents are available.</t>
  </si>
  <si>
    <t xml:space="preserve">Integration depth 2.3 - Healthcare professionals/assistants can be managed from within the primary system. </t>
  </si>
  <si>
    <t>Use case</t>
  </si>
  <si>
    <t>Technical standards</t>
  </si>
  <si>
    <t>Mandatory*</t>
  </si>
  <si>
    <t>Fulfilled?</t>
  </si>
  <si>
    <t>Comment</t>
  </si>
  <si>
    <t>When the EPR portal is accessed, our solution transmits context information on the corresponding patient so that their EPR is opened after logging in, insofar as the patient has an EPR.</t>
  </si>
  <si>
    <t>The metadata of documents in the EPR can be changed directly from within our solution. This is possible either by updating the document metadata via RMU profile or alternatively by replacing a document version via XDS.b Document Replacement Option.</t>
  </si>
  <si>
    <t>Profile: RMU 
Actor: Update Initiator
Transaction: Restricted Update Document Set [ITI-92]
Profile: XDS.b
Option: Document Replacement Option
Actor: Document Source
Transaction: Provide and Register Document Set-b [ITI-41]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</si>
</sst>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9"/>
      <color theme="1"/>
      <name val="Verdana"/>
      <family val="2"/>
    </font>
    <font>
      <b/>
      <sz val="9"/>
      <color theme="1"/>
      <name val="Verdana"/>
      <family val="2"/>
    </font>
    <font>
      <i/>
      <sz val="9"/>
      <color theme="1"/>
      <name val="Verdana"/>
      <family val="2"/>
    </font>
    <font>
      <b/>
      <sz val="12"/>
      <color theme="1"/>
      <name val="Verdana"/>
      <family val="2"/>
    </font>
    <font>
      <sz val="12"/>
      <color theme="1"/>
      <name val="Verdana"/>
      <family val="2"/>
    </font>
    <font>
      <b/>
      <sz val="9"/>
      <name val="Verdana"/>
      <family val="2"/>
    </font>
    <font>
      <b/>
      <sz val="11"/>
      <color theme="1"/>
      <name val="Verdana"/>
      <family val="2"/>
    </font>
    <font>
      <sz val="8"/>
      <name val="Verdana"/>
      <family val="2"/>
    </font>
    <font>
      <b/>
      <sz val="11"/>
      <color theme="0"/>
      <name val="Verdana"/>
      <family val="2"/>
    </font>
    <font>
      <b/>
      <i/>
      <sz val="9"/>
      <color rgb="FFFF0000"/>
      <name val="Verdana"/>
      <family val="2"/>
    </font>
  </fonts>
  <fills count="1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0.499984740745262"/>
        <bgColor indexed="64"/>
      </patternFill>
    </fill>
  </fills>
  <borders count="5">
    <border>
      <left/>
      <right/>
      <top/>
      <bottom/>
      <diagonal/>
    </border>
    <border>
      <left style="dashed">
        <color indexed="64"/>
      </left>
      <right style="dashed">
        <color indexed="64"/>
      </right>
      <top style="dashed">
        <color indexed="64"/>
      </top>
      <bottom style="dashed">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1">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center"/>
    </xf>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center" vertical="top"/>
      <protection locked="0"/>
    </xf>
    <xf numFmtId="0" fontId="6" fillId="0" borderId="0" xfId="0" applyFont="1" applyAlignment="1">
      <alignment horizontal="left" vertical="top" wrapText="1"/>
    </xf>
    <xf numFmtId="0" fontId="5" fillId="5" borderId="0" xfId="0" applyFont="1" applyFill="1"/>
    <xf numFmtId="0" fontId="0" fillId="5" borderId="0" xfId="0" applyFill="1"/>
    <xf numFmtId="0" fontId="1" fillId="6" borderId="0" xfId="0" applyFont="1" applyFill="1" applyAlignment="1">
      <alignment horizontal="left" vertical="top"/>
    </xf>
    <xf numFmtId="0" fontId="0" fillId="6" borderId="0" xfId="0" applyFill="1"/>
    <xf numFmtId="0" fontId="0" fillId="6" borderId="0" xfId="0" applyFill="1" applyAlignment="1">
      <alignment horizontal="left" vertical="center"/>
    </xf>
    <xf numFmtId="0" fontId="1" fillId="7" borderId="0" xfId="0" applyFont="1" applyFill="1"/>
    <xf numFmtId="0" fontId="0" fillId="7" borderId="0" xfId="0" applyFill="1" applyAlignment="1">
      <alignment horizontal="left" vertical="top"/>
    </xf>
    <xf numFmtId="0" fontId="0" fillId="7" borderId="0" xfId="0" applyFill="1"/>
    <xf numFmtId="0" fontId="0" fillId="7" borderId="0" xfId="0" applyFill="1" applyAlignment="1">
      <alignment horizontal="left" vertical="center"/>
    </xf>
    <xf numFmtId="0" fontId="1" fillId="2" borderId="0" xfId="0" applyFont="1" applyFill="1"/>
    <xf numFmtId="0" fontId="0" fillId="2" borderId="0" xfId="0" applyFill="1"/>
    <xf numFmtId="0" fontId="1" fillId="6" borderId="0" xfId="0" applyFont="1" applyFill="1"/>
    <xf numFmtId="0" fontId="2" fillId="6" borderId="0" xfId="0" applyFont="1" applyFill="1"/>
    <xf numFmtId="0" fontId="2" fillId="6" borderId="0" xfId="0" applyFont="1" applyFill="1" applyAlignment="1">
      <alignment horizontal="left" vertical="top"/>
    </xf>
    <xf numFmtId="0" fontId="5" fillId="0" borderId="0" xfId="0" applyFont="1"/>
    <xf numFmtId="0" fontId="1" fillId="8" borderId="0" xfId="0" applyFont="1" applyFill="1" applyAlignment="1">
      <alignment horizontal="left" vertical="top" wrapText="1"/>
    </xf>
    <xf numFmtId="0" fontId="8" fillId="9" borderId="0" xfId="0" applyFont="1" applyFill="1" applyAlignment="1">
      <alignment horizontal="left" vertical="top" wrapText="1"/>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protection locked="0"/>
    </xf>
    <xf numFmtId="0" fontId="0" fillId="0" borderId="0" xfId="0"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0" fillId="0" borderId="0" xfId="0" applyAlignment="1" applyProtection="1">
      <alignment horizontal="left" vertical="center" wrapText="1"/>
      <protection locked="0"/>
    </xf>
    <xf numFmtId="0" fontId="1" fillId="0" borderId="0" xfId="0" applyFont="1" applyAlignment="1" applyProtection="1">
      <alignment horizontal="right" vertical="center"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center" vertical="top"/>
      <protection locked="0"/>
    </xf>
    <xf numFmtId="0" fontId="2" fillId="0" borderId="0" xfId="0" applyFont="1" applyAlignment="1" applyProtection="1">
      <alignment horizontal="left" vertical="top"/>
      <protection locked="0"/>
    </xf>
    <xf numFmtId="0" fontId="1" fillId="3" borderId="1" xfId="0" applyFont="1" applyFill="1" applyBorder="1" applyAlignment="1" applyProtection="1">
      <alignment horizontal="left" vertical="center"/>
      <protection locked="0"/>
    </xf>
    <xf numFmtId="0" fontId="1" fillId="3" borderId="1" xfId="0" applyFont="1" applyFill="1" applyBorder="1" applyAlignment="1" applyProtection="1">
      <alignment horizontal="center" vertical="center"/>
      <protection locked="0"/>
    </xf>
    <xf numFmtId="0" fontId="0" fillId="0" borderId="1" xfId="0"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0" fillId="0" borderId="1" xfId="0"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0" borderId="0" xfId="0" applyFont="1" applyAlignment="1" applyProtection="1">
      <alignment horizontal="left" vertical="top"/>
      <protection locked="0"/>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0" fontId="0" fillId="0" borderId="1" xfId="0" applyBorder="1" applyAlignment="1">
      <alignment horizontal="left" vertical="top"/>
    </xf>
    <xf numFmtId="0" fontId="0" fillId="0" borderId="1" xfId="0"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0" xfId="0"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horizontal="left" vertical="center"/>
      <protection locked="0"/>
    </xf>
  </cellXfs>
  <cellStyles count="1">
    <cellStyle name="Standard" xfId="0" builtinId="0"/>
  </cellStyles>
  <dxfs count="4">
    <dxf>
      <font>
        <color rgb="FFFF0000"/>
      </font>
      <fill>
        <patternFill>
          <bgColor theme="0"/>
        </patternFill>
      </fill>
      <border>
        <left style="thin">
          <color rgb="FFFF0000"/>
        </left>
        <right style="thin">
          <color rgb="FFFF0000"/>
        </right>
        <top style="thin">
          <color rgb="FFFF0000"/>
        </top>
        <bottom style="thin">
          <color rgb="FFFF0000"/>
        </bottom>
      </border>
    </dxf>
    <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dxf>
    <dxf>
      <fill>
        <patternFill>
          <bgColor theme="9" tint="0.79998168889431442"/>
        </patternFill>
      </fill>
    </dxf>
    <dxf>
      <fill>
        <patternFill patternType="solid">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243840</xdr:colOff>
      <xdr:row>0</xdr:row>
      <xdr:rowOff>137162</xdr:rowOff>
    </xdr:from>
    <xdr:to>
      <xdr:col>2</xdr:col>
      <xdr:colOff>49680</xdr:colOff>
      <xdr:row>3</xdr:row>
      <xdr:rowOff>27241</xdr:rowOff>
    </xdr:to>
    <xdr:sp macro="" textlink="">
      <xdr:nvSpPr>
        <xdr:cNvPr id="2" name="Ellipse 1">
          <a:extLst>
            <a:ext uri="{FF2B5EF4-FFF2-40B4-BE49-F238E27FC236}">
              <a16:creationId xmlns:a16="http://schemas.microsoft.com/office/drawing/2014/main" id="{8A1A152D-B73D-4309-8ED3-8498138A839D}"/>
            </a:ext>
          </a:extLst>
        </xdr:cNvPr>
        <xdr:cNvSpPr>
          <a:spLocks noChangeAspect="1"/>
        </xdr:cNvSpPr>
      </xdr:nvSpPr>
      <xdr:spPr>
        <a:xfrm>
          <a:off x="2004060" y="1371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1</a:t>
          </a:r>
          <a:endParaRPr lang="de-CH" sz="1100" b="1"/>
        </a:p>
      </xdr:txBody>
    </xdr:sp>
    <xdr:clientData/>
  </xdr:twoCellAnchor>
  <xdr:twoCellAnchor>
    <xdr:from>
      <xdr:col>1</xdr:col>
      <xdr:colOff>205740</xdr:colOff>
      <xdr:row>10</xdr:row>
      <xdr:rowOff>137162</xdr:rowOff>
    </xdr:from>
    <xdr:to>
      <xdr:col>2</xdr:col>
      <xdr:colOff>11580</xdr:colOff>
      <xdr:row>13</xdr:row>
      <xdr:rowOff>27241</xdr:rowOff>
    </xdr:to>
    <xdr:sp macro="" textlink="">
      <xdr:nvSpPr>
        <xdr:cNvPr id="3" name="Ellipse 2">
          <a:extLst>
            <a:ext uri="{FF2B5EF4-FFF2-40B4-BE49-F238E27FC236}">
              <a16:creationId xmlns:a16="http://schemas.microsoft.com/office/drawing/2014/main" id="{E6584D07-568D-48BA-B2EA-CD47716B2C35}"/>
            </a:ext>
          </a:extLst>
        </xdr:cNvPr>
        <xdr:cNvSpPr>
          <a:spLocks noChangeAspect="1"/>
        </xdr:cNvSpPr>
      </xdr:nvSpPr>
      <xdr:spPr>
        <a:xfrm>
          <a:off x="1965960" y="158496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600" b="1"/>
            <a:t>2</a:t>
          </a:r>
          <a:endParaRPr lang="de-CH" sz="1100" b="1"/>
        </a:p>
      </xdr:txBody>
    </xdr:sp>
    <xdr:clientData/>
  </xdr:twoCellAnchor>
  <xdr:twoCellAnchor>
    <xdr:from>
      <xdr:col>4</xdr:col>
      <xdr:colOff>259080</xdr:colOff>
      <xdr:row>1</xdr:row>
      <xdr:rowOff>2</xdr:rowOff>
    </xdr:from>
    <xdr:to>
      <xdr:col>5</xdr:col>
      <xdr:colOff>34440</xdr:colOff>
      <xdr:row>3</xdr:row>
      <xdr:rowOff>34861</xdr:rowOff>
    </xdr:to>
    <xdr:sp macro="" textlink="">
      <xdr:nvSpPr>
        <xdr:cNvPr id="4" name="Ellipse 3">
          <a:extLst>
            <a:ext uri="{FF2B5EF4-FFF2-40B4-BE49-F238E27FC236}">
              <a16:creationId xmlns:a16="http://schemas.microsoft.com/office/drawing/2014/main" id="{B462358D-34A3-4A5E-8CA1-78C6361E0F7E}"/>
            </a:ext>
          </a:extLst>
        </xdr:cNvPr>
        <xdr:cNvSpPr>
          <a:spLocks noChangeAspect="1"/>
        </xdr:cNvSpPr>
      </xdr:nvSpPr>
      <xdr:spPr>
        <a:xfrm>
          <a:off x="7421880" y="144782"/>
          <a:ext cx="324000" cy="324419"/>
        </a:xfrm>
        <a:prstGeom prst="ellips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100" b="1"/>
            <a:t>3</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1B10-D0FB-4B7D-9392-CC6A8BA01D9C}">
  <dimension ref="A1:G52"/>
  <sheetViews>
    <sheetView tabSelected="1" zoomScale="110" zoomScaleNormal="110" workbookViewId="0">
      <pane ySplit="1" topLeftCell="A45" activePane="bottomLeft" state="frozen"/>
      <selection pane="bottomLeft" activeCell="A8" activeCellId="1" sqref="C5:F5 A8:D52"/>
    </sheetView>
  </sheetViews>
  <sheetFormatPr baseColWidth="10" defaultColWidth="11.125" defaultRowHeight="11.25" x14ac:dyDescent="0.15"/>
  <cols>
    <col min="1" max="1" width="5.75" style="37" customWidth="1"/>
    <col min="2" max="2" width="70.625" style="38" customWidth="1"/>
    <col min="3" max="3" width="53.25" style="38" customWidth="1"/>
    <col min="4" max="4" width="8" style="37" customWidth="1"/>
    <col min="5" max="5" width="10.125" style="39" customWidth="1"/>
    <col min="6" max="6" width="30.75" style="37" customWidth="1"/>
    <col min="7" max="16384" width="11.125" style="37"/>
  </cols>
  <sheetData>
    <row r="1" spans="1:7" s="29" customFormat="1" ht="10.9" customHeight="1" x14ac:dyDescent="0.15">
      <c r="A1" s="25" t="s">
        <v>1</v>
      </c>
      <c r="B1" s="26" t="s">
        <v>134</v>
      </c>
      <c r="C1" s="26" t="s">
        <v>135</v>
      </c>
      <c r="D1" s="26" t="s">
        <v>136</v>
      </c>
      <c r="E1" s="27" t="s">
        <v>137</v>
      </c>
      <c r="F1" s="25" t="s">
        <v>138</v>
      </c>
      <c r="G1" s="28"/>
    </row>
    <row r="2" spans="1:7" s="32" customFormat="1" ht="28.35" customHeight="1" x14ac:dyDescent="0.15">
      <c r="A2" s="30" t="s">
        <v>68</v>
      </c>
      <c r="B2" s="31"/>
      <c r="C2" s="31"/>
      <c r="E2" s="33"/>
    </row>
    <row r="3" spans="1:7" s="34" customFormat="1" ht="80.45" customHeight="1" x14ac:dyDescent="0.2">
      <c r="A3" s="56" t="s">
        <v>67</v>
      </c>
      <c r="B3" s="57"/>
      <c r="C3" s="57"/>
      <c r="D3" s="57"/>
      <c r="E3" s="57"/>
      <c r="F3" s="58"/>
    </row>
    <row r="4" spans="1:7" s="32" customFormat="1" ht="14.45" customHeight="1" x14ac:dyDescent="0.15">
      <c r="A4" s="35"/>
      <c r="B4" s="35"/>
      <c r="C4" s="35"/>
      <c r="D4" s="35"/>
      <c r="E4" s="35"/>
      <c r="F4" s="35"/>
    </row>
    <row r="5" spans="1:7" ht="22.7" customHeight="1" x14ac:dyDescent="0.15">
      <c r="A5" s="59" t="s">
        <v>69</v>
      </c>
      <c r="B5" s="59"/>
      <c r="C5" s="36" t="s">
        <v>0</v>
      </c>
      <c r="D5" s="55" t="str">
        <f>IF(Hilfstabelle!G3&gt;0,"Use cases not completely filled in. Please fill in the boxes outlined in red",IF(Hilfstabelle!D14=1,"Integrationstiefe 0",IF(Hilfstabelle!D14=3,"Integrationstiefe 1",IF(Hilfstabelle!D14=6,"Integrationstiefe 2.1",IF(Hilfstabelle!D14=11,"Integrationstiefe 2.2",IF(Hilfstabelle!D14=18,"Integrationstiefe 2.3","Keine Integrationstiefe erreicht"))))))</f>
        <v>Use cases not completely filled in. Please fill in the boxes outlined in red</v>
      </c>
      <c r="E5" s="55"/>
      <c r="F5" s="55"/>
    </row>
    <row r="6" spans="1:7" ht="24" customHeight="1" x14ac:dyDescent="0.15">
      <c r="A6" s="60" t="s">
        <v>70</v>
      </c>
      <c r="B6" s="60"/>
    </row>
    <row r="7" spans="1:7" x14ac:dyDescent="0.15">
      <c r="A7" s="40"/>
    </row>
    <row r="8" spans="1:7" s="28" customFormat="1" ht="16.7" customHeight="1" x14ac:dyDescent="0.15">
      <c r="A8" s="48" t="s">
        <v>71</v>
      </c>
      <c r="B8" s="49"/>
      <c r="C8" s="49"/>
      <c r="D8" s="48"/>
      <c r="E8" s="42"/>
      <c r="F8" s="41"/>
    </row>
    <row r="9" spans="1:7" ht="24" customHeight="1" x14ac:dyDescent="0.15">
      <c r="A9" s="50">
        <v>0.1</v>
      </c>
      <c r="B9" s="51" t="s">
        <v>72</v>
      </c>
      <c r="C9" s="51" t="s">
        <v>79</v>
      </c>
      <c r="D9" s="52" t="s">
        <v>2</v>
      </c>
      <c r="E9" s="6"/>
      <c r="F9" s="5"/>
    </row>
    <row r="10" spans="1:7" x14ac:dyDescent="0.15">
      <c r="A10" s="50"/>
      <c r="B10" s="51"/>
      <c r="C10" s="51"/>
      <c r="D10" s="50"/>
      <c r="E10" s="45"/>
      <c r="F10" s="43"/>
    </row>
    <row r="11" spans="1:7" s="28" customFormat="1" ht="16.7" customHeight="1" x14ac:dyDescent="0.15">
      <c r="A11" s="48" t="s">
        <v>73</v>
      </c>
      <c r="B11" s="49"/>
      <c r="C11" s="49"/>
      <c r="D11" s="48"/>
      <c r="E11" s="42"/>
      <c r="F11" s="41"/>
    </row>
    <row r="12" spans="1:7" ht="22.5" x14ac:dyDescent="0.15">
      <c r="A12" s="50">
        <v>1.1000000000000001</v>
      </c>
      <c r="B12" s="51" t="s">
        <v>74</v>
      </c>
      <c r="C12" s="51" t="s">
        <v>78</v>
      </c>
      <c r="D12" s="52" t="s">
        <v>2</v>
      </c>
      <c r="E12" s="6"/>
      <c r="F12" s="5"/>
    </row>
    <row r="13" spans="1:7" ht="39.6" customHeight="1" x14ac:dyDescent="0.15">
      <c r="A13" s="50">
        <v>1.2</v>
      </c>
      <c r="B13" s="51" t="s">
        <v>75</v>
      </c>
      <c r="C13" s="51" t="s">
        <v>80</v>
      </c>
      <c r="D13" s="52" t="s">
        <v>2</v>
      </c>
      <c r="E13" s="6"/>
      <c r="F13" s="5"/>
    </row>
    <row r="14" spans="1:7" ht="36.950000000000003" customHeight="1" x14ac:dyDescent="0.15">
      <c r="A14" s="50">
        <v>1.3</v>
      </c>
      <c r="B14" s="51" t="s">
        <v>76</v>
      </c>
      <c r="C14" s="51" t="s">
        <v>81</v>
      </c>
      <c r="D14" s="52" t="s">
        <v>2</v>
      </c>
      <c r="E14" s="6"/>
      <c r="F14" s="5"/>
    </row>
    <row r="15" spans="1:7" ht="39.950000000000003" customHeight="1" x14ac:dyDescent="0.15">
      <c r="A15" s="50">
        <v>1.4</v>
      </c>
      <c r="B15" s="51" t="s">
        <v>77</v>
      </c>
      <c r="C15" s="51" t="s">
        <v>82</v>
      </c>
      <c r="D15" s="50"/>
      <c r="E15" s="6"/>
      <c r="F15" s="5"/>
    </row>
    <row r="16" spans="1:7" ht="35.450000000000003" customHeight="1" x14ac:dyDescent="0.15">
      <c r="A16" s="50">
        <v>1.5</v>
      </c>
      <c r="B16" s="51" t="s">
        <v>139</v>
      </c>
      <c r="C16" s="51" t="s">
        <v>83</v>
      </c>
      <c r="D16" s="50"/>
      <c r="E16" s="6"/>
      <c r="F16" s="5"/>
    </row>
    <row r="17" spans="1:7" x14ac:dyDescent="0.15">
      <c r="A17" s="50"/>
      <c r="B17" s="51"/>
      <c r="C17" s="51"/>
      <c r="D17" s="50"/>
      <c r="E17" s="45"/>
      <c r="F17" s="43"/>
    </row>
    <row r="18" spans="1:7" s="28" customFormat="1" ht="16.7" customHeight="1" x14ac:dyDescent="0.15">
      <c r="A18" s="48" t="s">
        <v>84</v>
      </c>
      <c r="B18" s="49"/>
      <c r="C18" s="49"/>
      <c r="D18" s="48"/>
      <c r="E18" s="42"/>
      <c r="F18" s="41"/>
    </row>
    <row r="19" spans="1:7" ht="22.5" x14ac:dyDescent="0.15">
      <c r="A19" s="50">
        <v>2.11</v>
      </c>
      <c r="B19" s="51" t="s">
        <v>85</v>
      </c>
      <c r="C19" s="51" t="s">
        <v>91</v>
      </c>
      <c r="D19" s="52" t="s">
        <v>2</v>
      </c>
      <c r="E19" s="6"/>
      <c r="F19" s="5"/>
    </row>
    <row r="20" spans="1:7" ht="39.950000000000003" customHeight="1" x14ac:dyDescent="0.15">
      <c r="A20" s="50">
        <v>2.12</v>
      </c>
      <c r="B20" s="51" t="s">
        <v>86</v>
      </c>
      <c r="C20" s="51" t="s">
        <v>92</v>
      </c>
      <c r="D20" s="52" t="s">
        <v>2</v>
      </c>
      <c r="E20" s="6"/>
      <c r="F20" s="5"/>
    </row>
    <row r="21" spans="1:7" ht="33.75" x14ac:dyDescent="0.15">
      <c r="A21" s="50">
        <v>2.13</v>
      </c>
      <c r="B21" s="51" t="s">
        <v>87</v>
      </c>
      <c r="C21" s="51" t="s">
        <v>93</v>
      </c>
      <c r="D21" s="50"/>
      <c r="E21" s="6"/>
      <c r="F21" s="5"/>
    </row>
    <row r="22" spans="1:7" ht="45" x14ac:dyDescent="0.15">
      <c r="A22" s="50">
        <v>2.14</v>
      </c>
      <c r="B22" s="51" t="s">
        <v>88</v>
      </c>
      <c r="C22" s="51" t="s">
        <v>94</v>
      </c>
      <c r="D22" s="50"/>
      <c r="E22" s="6"/>
      <c r="F22" s="5"/>
    </row>
    <row r="23" spans="1:7" ht="55.35" customHeight="1" x14ac:dyDescent="0.15">
      <c r="A23" s="50">
        <v>2.15</v>
      </c>
      <c r="B23" s="51" t="s">
        <v>89</v>
      </c>
      <c r="C23" s="51" t="s">
        <v>95</v>
      </c>
      <c r="D23" s="50"/>
      <c r="E23" s="6"/>
      <c r="F23" s="5"/>
    </row>
    <row r="24" spans="1:7" ht="22.5" x14ac:dyDescent="0.15">
      <c r="A24" s="50">
        <v>2.16</v>
      </c>
      <c r="B24" s="51" t="s">
        <v>90</v>
      </c>
      <c r="C24" s="51" t="s">
        <v>93</v>
      </c>
      <c r="D24" s="50"/>
      <c r="E24" s="6"/>
      <c r="F24" s="5"/>
    </row>
    <row r="25" spans="1:7" x14ac:dyDescent="0.15">
      <c r="A25" s="50"/>
      <c r="B25" s="51"/>
      <c r="C25" s="51"/>
      <c r="D25" s="50"/>
      <c r="E25" s="45"/>
      <c r="F25" s="43"/>
    </row>
    <row r="26" spans="1:7" s="28" customFormat="1" ht="16.7" customHeight="1" x14ac:dyDescent="0.15">
      <c r="A26" s="48" t="s">
        <v>96</v>
      </c>
      <c r="B26" s="49"/>
      <c r="C26" s="49"/>
      <c r="D26" s="48"/>
      <c r="E26" s="42"/>
      <c r="F26" s="41"/>
      <c r="G26" s="37"/>
    </row>
    <row r="27" spans="1:7" s="47" customFormat="1" x14ac:dyDescent="0.15">
      <c r="A27" s="52" t="s">
        <v>97</v>
      </c>
      <c r="B27" s="53"/>
      <c r="C27" s="53"/>
      <c r="D27" s="52"/>
      <c r="E27" s="46"/>
      <c r="F27" s="44"/>
      <c r="G27" s="37"/>
    </row>
    <row r="28" spans="1:7" ht="33.75" x14ac:dyDescent="0.15">
      <c r="A28" s="50"/>
      <c r="B28" s="51" t="s">
        <v>98</v>
      </c>
      <c r="C28" s="51" t="s">
        <v>105</v>
      </c>
      <c r="D28" s="52" t="s">
        <v>2</v>
      </c>
      <c r="E28" s="6"/>
      <c r="F28" s="5"/>
    </row>
    <row r="29" spans="1:7" ht="33.75" x14ac:dyDescent="0.15">
      <c r="A29" s="50"/>
      <c r="B29" s="51" t="s">
        <v>99</v>
      </c>
      <c r="C29" s="51" t="s">
        <v>106</v>
      </c>
      <c r="D29" s="52" t="s">
        <v>2</v>
      </c>
      <c r="E29" s="6"/>
      <c r="F29" s="5"/>
    </row>
    <row r="30" spans="1:7" ht="45" x14ac:dyDescent="0.15">
      <c r="A30" s="50"/>
      <c r="B30" s="54" t="s">
        <v>100</v>
      </c>
      <c r="C30" s="54" t="s">
        <v>107</v>
      </c>
      <c r="D30" s="52" t="s">
        <v>2</v>
      </c>
      <c r="E30" s="6"/>
      <c r="F30" s="5"/>
    </row>
    <row r="31" spans="1:7" ht="14.45" customHeight="1" x14ac:dyDescent="0.15">
      <c r="A31" s="52" t="s">
        <v>101</v>
      </c>
      <c r="B31" s="51"/>
      <c r="C31" s="51"/>
      <c r="D31" s="50"/>
      <c r="E31" s="45"/>
      <c r="F31" s="43"/>
    </row>
    <row r="32" spans="1:7" ht="47.45" customHeight="1" x14ac:dyDescent="0.15">
      <c r="A32" s="50">
        <v>2.2109999999999999</v>
      </c>
      <c r="B32" s="51" t="s">
        <v>102</v>
      </c>
      <c r="C32" s="51" t="s">
        <v>108</v>
      </c>
      <c r="D32" s="52" t="s">
        <v>2</v>
      </c>
      <c r="E32" s="6"/>
      <c r="F32" s="5"/>
    </row>
    <row r="33" spans="1:6" ht="56.25" x14ac:dyDescent="0.15">
      <c r="A33" s="50">
        <v>2.2120000000000002</v>
      </c>
      <c r="B33" s="51" t="s">
        <v>103</v>
      </c>
      <c r="C33" s="51" t="s">
        <v>93</v>
      </c>
      <c r="D33" s="50"/>
      <c r="E33" s="6"/>
      <c r="F33" s="5"/>
    </row>
    <row r="34" spans="1:6" ht="39.950000000000003" customHeight="1" x14ac:dyDescent="0.15">
      <c r="A34" s="50">
        <v>2.2130000000000001</v>
      </c>
      <c r="B34" s="51" t="s">
        <v>104</v>
      </c>
      <c r="C34" s="51" t="s">
        <v>93</v>
      </c>
      <c r="D34" s="50"/>
      <c r="E34" s="6"/>
      <c r="F34" s="5"/>
    </row>
    <row r="35" spans="1:6" ht="56.25" x14ac:dyDescent="0.15">
      <c r="A35" s="50">
        <v>2.214</v>
      </c>
      <c r="B35" s="51" t="s">
        <v>109</v>
      </c>
      <c r="C35" s="51" t="s">
        <v>118</v>
      </c>
      <c r="D35" s="50"/>
      <c r="E35" s="6"/>
      <c r="F35" s="5"/>
    </row>
    <row r="36" spans="1:6" ht="33.75" x14ac:dyDescent="0.15">
      <c r="A36" s="50">
        <v>2.2149999999999999</v>
      </c>
      <c r="B36" s="51" t="s">
        <v>110</v>
      </c>
      <c r="C36" s="51" t="s">
        <v>119</v>
      </c>
      <c r="D36" s="52" t="s">
        <v>2</v>
      </c>
      <c r="E36" s="6"/>
      <c r="F36" s="5"/>
    </row>
    <row r="37" spans="1:6" ht="44.45" customHeight="1" x14ac:dyDescent="0.15">
      <c r="A37" s="50">
        <v>2.2160000000000002</v>
      </c>
      <c r="B37" s="51" t="s">
        <v>111</v>
      </c>
      <c r="C37" s="51" t="s">
        <v>120</v>
      </c>
      <c r="D37" s="52" t="s">
        <v>2</v>
      </c>
      <c r="E37" s="6"/>
      <c r="F37" s="5"/>
    </row>
    <row r="38" spans="1:6" ht="90" x14ac:dyDescent="0.15">
      <c r="A38" s="50">
        <v>2.2170000000000001</v>
      </c>
      <c r="B38" s="51" t="s">
        <v>112</v>
      </c>
      <c r="C38" s="51" t="s">
        <v>121</v>
      </c>
      <c r="D38" s="52" t="s">
        <v>2</v>
      </c>
      <c r="E38" s="6"/>
      <c r="F38" s="5"/>
    </row>
    <row r="39" spans="1:6" ht="22.5" x14ac:dyDescent="0.15">
      <c r="A39" s="50">
        <v>2.218</v>
      </c>
      <c r="B39" s="51" t="s">
        <v>113</v>
      </c>
      <c r="C39" s="51" t="s">
        <v>122</v>
      </c>
      <c r="D39" s="50"/>
      <c r="E39" s="6"/>
      <c r="F39" s="5"/>
    </row>
    <row r="40" spans="1:6" ht="82.35" customHeight="1" x14ac:dyDescent="0.15">
      <c r="A40" s="50">
        <v>2.2189999999999999</v>
      </c>
      <c r="B40" s="51" t="s">
        <v>114</v>
      </c>
      <c r="C40" s="51" t="s">
        <v>123</v>
      </c>
      <c r="D40" s="50"/>
      <c r="E40" s="6"/>
      <c r="F40" s="5"/>
    </row>
    <row r="41" spans="1:6" ht="45" x14ac:dyDescent="0.15">
      <c r="A41" s="50">
        <v>2.2200000000000002</v>
      </c>
      <c r="B41" s="51" t="s">
        <v>115</v>
      </c>
      <c r="C41" s="51" t="s">
        <v>124</v>
      </c>
      <c r="D41" s="52" t="s">
        <v>2</v>
      </c>
      <c r="E41" s="6"/>
      <c r="F41" s="5"/>
    </row>
    <row r="42" spans="1:6" ht="22.5" x14ac:dyDescent="0.15">
      <c r="A42" s="50">
        <v>2.2210000000000001</v>
      </c>
      <c r="B42" s="51" t="s">
        <v>116</v>
      </c>
      <c r="C42" s="51" t="s">
        <v>93</v>
      </c>
      <c r="D42" s="50"/>
      <c r="E42" s="6"/>
      <c r="F42" s="5"/>
    </row>
    <row r="43" spans="1:6" ht="22.5" x14ac:dyDescent="0.15">
      <c r="A43" s="50">
        <v>2.222</v>
      </c>
      <c r="B43" s="51" t="s">
        <v>117</v>
      </c>
      <c r="C43" s="51" t="s">
        <v>93</v>
      </c>
      <c r="D43" s="51"/>
      <c r="E43" s="6"/>
      <c r="F43" s="5"/>
    </row>
    <row r="44" spans="1:6" ht="90" x14ac:dyDescent="0.15">
      <c r="A44" s="50">
        <v>2.2229999999999999</v>
      </c>
      <c r="B44" s="51" t="s">
        <v>140</v>
      </c>
      <c r="C44" s="51" t="s">
        <v>141</v>
      </c>
      <c r="D44" s="53" t="s">
        <v>2</v>
      </c>
      <c r="E44" s="6"/>
      <c r="F44" s="5"/>
    </row>
    <row r="45" spans="1:6" x14ac:dyDescent="0.15">
      <c r="A45" s="50"/>
      <c r="B45" s="51"/>
      <c r="C45" s="51"/>
      <c r="D45" s="50"/>
      <c r="E45" s="45"/>
      <c r="F45" s="43"/>
    </row>
    <row r="46" spans="1:6" s="28" customFormat="1" ht="16.7" customHeight="1" x14ac:dyDescent="0.15">
      <c r="A46" s="48" t="s">
        <v>133</v>
      </c>
      <c r="B46" s="49"/>
      <c r="C46" s="49"/>
      <c r="D46" s="48"/>
      <c r="E46" s="42"/>
      <c r="F46" s="41"/>
    </row>
    <row r="47" spans="1:6" ht="101.25" x14ac:dyDescent="0.15">
      <c r="A47" s="50">
        <v>2.31</v>
      </c>
      <c r="B47" s="51" t="s">
        <v>132</v>
      </c>
      <c r="C47" s="51" t="s">
        <v>125</v>
      </c>
      <c r="D47" s="52" t="s">
        <v>2</v>
      </c>
      <c r="E47" s="6"/>
      <c r="F47" s="5"/>
    </row>
    <row r="48" spans="1:6" ht="56.25" x14ac:dyDescent="0.15">
      <c r="A48" s="50">
        <v>2.3199999999999998</v>
      </c>
      <c r="B48" s="51" t="s">
        <v>131</v>
      </c>
      <c r="C48" s="51" t="s">
        <v>126</v>
      </c>
      <c r="D48" s="52" t="s">
        <v>2</v>
      </c>
      <c r="E48" s="6"/>
      <c r="F48" s="5"/>
    </row>
    <row r="49" spans="1:6" ht="56.25" x14ac:dyDescent="0.15">
      <c r="A49" s="50">
        <v>2.33</v>
      </c>
      <c r="B49" s="51" t="s">
        <v>130</v>
      </c>
      <c r="C49" s="51" t="s">
        <v>126</v>
      </c>
      <c r="D49" s="52" t="s">
        <v>2</v>
      </c>
      <c r="E49" s="6"/>
      <c r="F49" s="5"/>
    </row>
    <row r="50" spans="1:6" ht="33.75" x14ac:dyDescent="0.15">
      <c r="A50" s="50">
        <v>2.34</v>
      </c>
      <c r="B50" s="51" t="s">
        <v>129</v>
      </c>
      <c r="C50" s="51" t="s">
        <v>127</v>
      </c>
      <c r="D50" s="52" t="s">
        <v>2</v>
      </c>
      <c r="E50" s="6"/>
      <c r="F50" s="5"/>
    </row>
    <row r="51" spans="1:6" x14ac:dyDescent="0.15">
      <c r="A51" s="2"/>
      <c r="B51" s="1"/>
      <c r="C51" s="1"/>
      <c r="D51" s="2"/>
    </row>
    <row r="52" spans="1:6" x14ac:dyDescent="0.15">
      <c r="A52" s="2" t="s">
        <v>128</v>
      </c>
      <c r="B52" s="1"/>
      <c r="C52" s="1"/>
      <c r="D52" s="2"/>
    </row>
  </sheetData>
  <sheetProtection algorithmName="SHA-512" hashValue="hPfyy3N0LR3HHPGhWV9PPS63zELIcchXontMaLBKBm1HXGKbURalSdEbky0q7CZ1bEadcWHtfULp140eSWQU/w==" saltValue="tVJPQnymCzOPCfcykcadZg==" spinCount="100000" sheet="1" objects="1" scenarios="1"/>
  <dataConsolidate/>
  <mergeCells count="4">
    <mergeCell ref="D5:F5"/>
    <mergeCell ref="A5:B5"/>
    <mergeCell ref="A6:B6"/>
    <mergeCell ref="A3:F3"/>
  </mergeCells>
  <conditionalFormatting sqref="E9 E12:E16 E19:E24 E28:E30 E47:E50 E32:E44">
    <cfRule type="expression" dxfId="3" priority="4">
      <formula>LEN(E9)=0</formula>
    </cfRule>
  </conditionalFormatting>
  <conditionalFormatting sqref="A8:F8">
    <cfRule type="expression" dxfId="2" priority="1">
      <formula>$D$8="Integrationstiefe 0 erreicht"</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5" id="{071BBF6A-D65B-4D5F-AD90-0105AA0A0334}">
            <xm:f>Hilfstabelle!$G$3=0</xm:f>
            <x14:dxf>
              <font>
                <b/>
                <i val="0"/>
                <color theme="9" tint="-0.24994659260841701"/>
              </font>
              <fill>
                <patternFill patternType="none">
                  <bgColor auto="1"/>
                </patternFill>
              </fill>
              <border>
                <left style="thin">
                  <color theme="9"/>
                </left>
                <right style="thin">
                  <color theme="9"/>
                </right>
                <top style="thin">
                  <color theme="9"/>
                </top>
                <bottom style="thin">
                  <color theme="9"/>
                </bottom>
                <vertical/>
                <horizontal/>
              </border>
            </x14:dxf>
          </x14:cfRule>
          <x14:cfRule type="expression" priority="6" id="{C9CCCD6D-F3F9-45CD-8F1B-6C5458D21ABD}">
            <xm:f>Hilfstabelle!$G$3&gt;0</xm:f>
            <x14:dxf>
              <font>
                <color rgb="FFFF0000"/>
              </font>
              <fill>
                <patternFill>
                  <bgColor theme="0"/>
                </patternFill>
              </fill>
              <border>
                <left style="thin">
                  <color rgb="FFFF0000"/>
                </left>
                <right style="thin">
                  <color rgb="FFFF0000"/>
                </right>
                <top style="thin">
                  <color rgb="FFFF0000"/>
                </top>
                <bottom style="thin">
                  <color rgb="FFFF0000"/>
                </bottom>
              </border>
            </x14:dxf>
          </x14:cfRule>
          <xm:sqref>D5:F5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B736F23-1E82-4D9F-A048-DF65C4D9832F}">
          <x14:formula1>
            <xm:f>Hilfstabelle!$A$3:$A$4</xm:f>
          </x14:formula1>
          <xm:sqref>E9 E32:E44 E12:E16 E47:E50 E19:E24 E28:E30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93E92-B3DC-4CC6-8DAB-B81213F5F6AE}">
  <dimension ref="A2:G81"/>
  <sheetViews>
    <sheetView workbookViewId="0">
      <selection activeCell="D14" sqref="D14:D19"/>
    </sheetView>
  </sheetViews>
  <sheetFormatPr baseColWidth="10" defaultColWidth="11" defaultRowHeight="11.25" x14ac:dyDescent="0.15"/>
  <cols>
    <col min="1" max="1" width="23.125" customWidth="1"/>
    <col min="2" max="2" width="6.75" customWidth="1"/>
    <col min="3" max="3" width="23.125" customWidth="1"/>
    <col min="4" max="4" width="43.75" customWidth="1"/>
    <col min="5" max="5" width="7.25" customWidth="1"/>
    <col min="6" max="6" width="46.875" customWidth="1"/>
    <col min="9" max="9" width="17.875" customWidth="1"/>
    <col min="10" max="10" width="42.5" customWidth="1"/>
  </cols>
  <sheetData>
    <row r="2" spans="1:7" x14ac:dyDescent="0.15">
      <c r="A2" s="8" t="s">
        <v>19</v>
      </c>
      <c r="B2" s="22"/>
      <c r="C2" s="17" t="s">
        <v>6</v>
      </c>
      <c r="D2" s="18"/>
      <c r="F2" s="13" t="s">
        <v>13</v>
      </c>
      <c r="G2" s="14"/>
    </row>
    <row r="3" spans="1:7" x14ac:dyDescent="0.15">
      <c r="A3" s="9" t="s">
        <v>3</v>
      </c>
      <c r="C3" s="18"/>
      <c r="D3" s="18"/>
      <c r="F3" s="15" t="s">
        <v>14</v>
      </c>
      <c r="G3" s="14">
        <f>SUM(G4:G34)</f>
        <v>31</v>
      </c>
    </row>
    <row r="4" spans="1:7" x14ac:dyDescent="0.15">
      <c r="A4" s="9" t="s">
        <v>4</v>
      </c>
      <c r="C4" s="18"/>
      <c r="D4" s="18"/>
      <c r="F4" s="14" t="s">
        <v>15</v>
      </c>
      <c r="G4" s="14">
        <f>IF(Selbstdeklaration!E9="",1,0)</f>
        <v>1</v>
      </c>
    </row>
    <row r="5" spans="1:7" x14ac:dyDescent="0.15">
      <c r="C5" s="18" t="s">
        <v>8</v>
      </c>
      <c r="D5" s="18" t="str">
        <f>IF(Selbstdeklaration!E9="Ja","Integrationstiefe 0 erreicht","Intgrationstiefe 0 nicht erreicht")</f>
        <v>Intgrationstiefe 0 nicht erreicht</v>
      </c>
      <c r="F5" s="16" t="s">
        <v>37</v>
      </c>
      <c r="G5" s="14">
        <f>IF(Selbstdeklaration!E12="",1,0)</f>
        <v>1</v>
      </c>
    </row>
    <row r="6" spans="1:7" x14ac:dyDescent="0.15">
      <c r="C6" s="18" t="s">
        <v>9</v>
      </c>
      <c r="D6" s="18" t="str">
        <f>IF(AND(Selbstdeklaration!E12="Ja",Selbstdeklaration!E13="Ja",Selbstdeklaration!E14="Ja"),"Integrationstiefe 1 erreicht","Integrationstiefe 1 nicht erreicht")</f>
        <v>Integrationstiefe 1 nicht erreicht</v>
      </c>
      <c r="F6" s="16" t="s">
        <v>27</v>
      </c>
      <c r="G6" s="14">
        <f>IF(Selbstdeklaration!E13="",1,0)</f>
        <v>1</v>
      </c>
    </row>
    <row r="7" spans="1:7" x14ac:dyDescent="0.15">
      <c r="C7" s="18" t="s">
        <v>10</v>
      </c>
      <c r="D7" s="18" t="str">
        <f>IF(AND(Selbstdeklaration!E19="Ja",Selbstdeklaration!E20="Ja"),"Integrationstiefe 2.1 erreicht","Integrationstiefe 2.1 nicht erreicht")</f>
        <v>Integrationstiefe 2.1 nicht erreicht</v>
      </c>
      <c r="F7" s="16" t="s">
        <v>28</v>
      </c>
      <c r="G7" s="14">
        <f>IF(Selbstdeklaration!E14="",1,0)</f>
        <v>1</v>
      </c>
    </row>
    <row r="8" spans="1:7" x14ac:dyDescent="0.15">
      <c r="C8" s="18" t="s">
        <v>11</v>
      </c>
      <c r="D8" s="18" t="str">
        <f>IF(AND(Selbstdeklaration!E28="Ja",Selbstdeklaration!E29="Ja",Selbstdeklaration!E30="Ja",Selbstdeklaration!E32="Ja",Selbstdeklaration!E36="Ja",Selbstdeklaration!E37="Ja",Selbstdeklaration!E38="Ja",Selbstdeklaration!E41="Ja",Selbstdeklaration!E44="Ja"),"Integrationstiefe 2.2 erreicht","Integrationstiefe 2.2 nicht erreicht")</f>
        <v>Integrationstiefe 2.2 nicht erreicht</v>
      </c>
      <c r="F8" s="16" t="s">
        <v>29</v>
      </c>
      <c r="G8" s="14">
        <f>IF(Selbstdeklaration!E15="",1,0)</f>
        <v>1</v>
      </c>
    </row>
    <row r="9" spans="1:7" x14ac:dyDescent="0.15">
      <c r="C9" s="18" t="s">
        <v>12</v>
      </c>
      <c r="D9" s="18" t="str">
        <f>IF(AND(Selbstdeklaration!E47="Ja",Selbstdeklaration!E48="Ja",Selbstdeklaration!E49="Ja",Selbstdeklaration!E50="Ja"),"Integrationstiefe 2.3 erreicht","Integrationstiefe 2.3 nicht erreicht")</f>
        <v>Integrationstiefe 2.3 nicht erreicht</v>
      </c>
      <c r="F9" s="16" t="s">
        <v>30</v>
      </c>
      <c r="G9" s="14">
        <f>IF(Selbstdeklaration!E16="",1,0)</f>
        <v>1</v>
      </c>
    </row>
    <row r="10" spans="1:7" x14ac:dyDescent="0.15">
      <c r="F10" s="14" t="s">
        <v>36</v>
      </c>
      <c r="G10" s="14">
        <f>IF(Selbstdeklaration!E19="",1,0)</f>
        <v>1</v>
      </c>
    </row>
    <row r="11" spans="1:7" x14ac:dyDescent="0.15">
      <c r="F11" s="14" t="s">
        <v>31</v>
      </c>
      <c r="G11" s="14">
        <f>IF(Selbstdeklaration!E20="",1,0)</f>
        <v>1</v>
      </c>
    </row>
    <row r="12" spans="1:7" x14ac:dyDescent="0.15">
      <c r="C12" s="10" t="s">
        <v>5</v>
      </c>
      <c r="D12" s="11"/>
      <c r="F12" s="14" t="s">
        <v>32</v>
      </c>
      <c r="G12" s="14">
        <f>IF(Selbstdeklaration!E21="",1,0)</f>
        <v>1</v>
      </c>
    </row>
    <row r="13" spans="1:7" x14ac:dyDescent="0.15">
      <c r="C13" s="19" t="s">
        <v>21</v>
      </c>
      <c r="D13" s="10" t="s">
        <v>22</v>
      </c>
      <c r="F13" s="14" t="s">
        <v>33</v>
      </c>
      <c r="G13" s="14">
        <f>IF(Selbstdeklaration!E22="",1,0)</f>
        <v>1</v>
      </c>
    </row>
    <row r="14" spans="1:7" x14ac:dyDescent="0.15">
      <c r="C14" s="20" t="s">
        <v>7</v>
      </c>
      <c r="D14" s="21">
        <f>D15+D16+D17+D18+D19</f>
        <v>0</v>
      </c>
      <c r="F14" s="14" t="s">
        <v>34</v>
      </c>
      <c r="G14" s="14">
        <f>IF(Selbstdeklaration!E23="",1,0)</f>
        <v>1</v>
      </c>
    </row>
    <row r="15" spans="1:7" x14ac:dyDescent="0.15">
      <c r="C15" s="11" t="s">
        <v>8</v>
      </c>
      <c r="D15" s="12">
        <f>IF(D5="Integrationstiefe 0 erreicht",1,0)</f>
        <v>0</v>
      </c>
      <c r="F15" s="14" t="s">
        <v>35</v>
      </c>
      <c r="G15" s="14">
        <f>IF(Selbstdeklaration!E24="",1,0)</f>
        <v>1</v>
      </c>
    </row>
    <row r="16" spans="1:7" x14ac:dyDescent="0.15">
      <c r="C16" s="11" t="s">
        <v>9</v>
      </c>
      <c r="D16" s="12">
        <f>IF(D15&gt;0,IF(D6="Integrationstiefe 1 erreicht",2,0),0)</f>
        <v>0</v>
      </c>
      <c r="F16" s="14" t="s">
        <v>52</v>
      </c>
      <c r="G16" s="14">
        <f>IF(Selbstdeklaration!E28="",1,0)</f>
        <v>1</v>
      </c>
    </row>
    <row r="17" spans="3:7" x14ac:dyDescent="0.15">
      <c r="C17" s="11" t="s">
        <v>10</v>
      </c>
      <c r="D17" s="12">
        <f>IF(D16&gt;0,IF(D7="Integrationstiefe 2.1 erreicht",3,0),0)</f>
        <v>0</v>
      </c>
      <c r="F17" s="14" t="s">
        <v>38</v>
      </c>
      <c r="G17" s="14">
        <f>IF(Selbstdeklaration!E29="",1,0)</f>
        <v>1</v>
      </c>
    </row>
    <row r="18" spans="3:7" x14ac:dyDescent="0.15">
      <c r="C18" s="11" t="s">
        <v>11</v>
      </c>
      <c r="D18" s="12">
        <f>IF(D17&gt;0,IF(D8="Integrationstiefe 2.2 erreicht",5,0),0)</f>
        <v>0</v>
      </c>
      <c r="F18" s="14" t="s">
        <v>39</v>
      </c>
      <c r="G18" s="14">
        <f>IF(Selbstdeklaration!E32="",1,0)</f>
        <v>1</v>
      </c>
    </row>
    <row r="19" spans="3:7" x14ac:dyDescent="0.15">
      <c r="C19" s="11" t="s">
        <v>12</v>
      </c>
      <c r="D19" s="12">
        <f>IF(D18&gt;0,IF(D9="Integrationstiefe 2.3 erreicht",7,0),0)</f>
        <v>0</v>
      </c>
      <c r="F19" s="14" t="s">
        <v>40</v>
      </c>
      <c r="G19" s="14">
        <f>IF(Selbstdeklaration!E33="",1,0)</f>
        <v>1</v>
      </c>
    </row>
    <row r="20" spans="3:7" x14ac:dyDescent="0.15">
      <c r="F20" s="14" t="s">
        <v>41</v>
      </c>
      <c r="G20" s="14">
        <f>IF(Selbstdeklaration!E34="",1,0)</f>
        <v>1</v>
      </c>
    </row>
    <row r="21" spans="3:7" x14ac:dyDescent="0.15">
      <c r="F21" s="14" t="s">
        <v>42</v>
      </c>
      <c r="G21" s="14">
        <f>IF(Selbstdeklaration!E35="",1,0)</f>
        <v>1</v>
      </c>
    </row>
    <row r="22" spans="3:7" x14ac:dyDescent="0.15">
      <c r="F22" s="14" t="s">
        <v>43</v>
      </c>
      <c r="G22" s="14">
        <f>IF(Selbstdeklaration!E36="",1,0)</f>
        <v>1</v>
      </c>
    </row>
    <row r="23" spans="3:7" x14ac:dyDescent="0.15">
      <c r="F23" s="14" t="s">
        <v>44</v>
      </c>
      <c r="G23" s="14">
        <f>IF(Selbstdeklaration!E37="",1,0)</f>
        <v>1</v>
      </c>
    </row>
    <row r="24" spans="3:7" x14ac:dyDescent="0.15">
      <c r="F24" s="14" t="s">
        <v>45</v>
      </c>
      <c r="G24" s="14">
        <f>IF(Selbstdeklaration!E38="",1,0)</f>
        <v>1</v>
      </c>
    </row>
    <row r="25" spans="3:7" x14ac:dyDescent="0.15">
      <c r="F25" s="14" t="s">
        <v>46</v>
      </c>
      <c r="G25" s="14">
        <f>IF(Selbstdeklaration!E39="",1,0)</f>
        <v>1</v>
      </c>
    </row>
    <row r="26" spans="3:7" x14ac:dyDescent="0.15">
      <c r="F26" s="14" t="s">
        <v>47</v>
      </c>
      <c r="G26" s="14">
        <f>IF(Selbstdeklaration!E40="",1,0)</f>
        <v>1</v>
      </c>
    </row>
    <row r="27" spans="3:7" x14ac:dyDescent="0.15">
      <c r="F27" s="14" t="s">
        <v>48</v>
      </c>
      <c r="G27" s="14">
        <f>IF(Selbstdeklaration!E41="",1,0)</f>
        <v>1</v>
      </c>
    </row>
    <row r="28" spans="3:7" x14ac:dyDescent="0.15">
      <c r="F28" s="14" t="s">
        <v>49</v>
      </c>
      <c r="G28" s="14">
        <f>IF(Selbstdeklaration!E42="",1,0)</f>
        <v>1</v>
      </c>
    </row>
    <row r="29" spans="3:7" x14ac:dyDescent="0.15">
      <c r="F29" s="14" t="s">
        <v>50</v>
      </c>
      <c r="G29" s="14">
        <f>IF(Selbstdeklaration!E43="",1,0)</f>
        <v>1</v>
      </c>
    </row>
    <row r="30" spans="3:7" x14ac:dyDescent="0.15">
      <c r="F30" s="14" t="s">
        <v>51</v>
      </c>
      <c r="G30" s="14">
        <f>IF(Selbstdeklaration!E44="",1,0)</f>
        <v>1</v>
      </c>
    </row>
    <row r="31" spans="3:7" x14ac:dyDescent="0.15">
      <c r="F31" s="16" t="s">
        <v>53</v>
      </c>
      <c r="G31" s="14">
        <f>IF(Selbstdeklaration!E47="",1,0)</f>
        <v>1</v>
      </c>
    </row>
    <row r="32" spans="3:7" x14ac:dyDescent="0.15">
      <c r="F32" s="14" t="s">
        <v>54</v>
      </c>
      <c r="G32" s="14">
        <f>IF(Selbstdeklaration!E48="",1,0)</f>
        <v>1</v>
      </c>
    </row>
    <row r="33" spans="6:7" x14ac:dyDescent="0.15">
      <c r="F33" s="14" t="s">
        <v>55</v>
      </c>
      <c r="G33" s="14">
        <f>IF(Selbstdeklaration!E49="",1,0)</f>
        <v>1</v>
      </c>
    </row>
    <row r="34" spans="6:7" x14ac:dyDescent="0.15">
      <c r="F34" s="14" t="s">
        <v>56</v>
      </c>
      <c r="G34" s="14">
        <f>IF(Selbstdeklaration!E50="",1,0)</f>
        <v>1</v>
      </c>
    </row>
    <row r="47" spans="6:7" x14ac:dyDescent="0.15">
      <c r="F47" s="2"/>
      <c r="G47" s="3"/>
    </row>
    <row r="48" spans="6:7" x14ac:dyDescent="0.15">
      <c r="F48" s="2"/>
      <c r="G48" s="2"/>
    </row>
    <row r="49" spans="6:7" x14ac:dyDescent="0.15">
      <c r="F49" s="2"/>
      <c r="G49" s="2"/>
    </row>
    <row r="50" spans="6:7" x14ac:dyDescent="0.15">
      <c r="F50" s="4"/>
      <c r="G50" s="2"/>
    </row>
    <row r="51" spans="6:7" x14ac:dyDescent="0.15">
      <c r="F51" s="2"/>
      <c r="G51" s="2"/>
    </row>
    <row r="52" spans="6:7" x14ac:dyDescent="0.15">
      <c r="F52" s="2"/>
      <c r="G52" s="2"/>
    </row>
    <row r="53" spans="6:7" x14ac:dyDescent="0.15">
      <c r="F53" s="2"/>
      <c r="G53" s="2"/>
    </row>
    <row r="54" spans="6:7" x14ac:dyDescent="0.15">
      <c r="F54" s="2"/>
      <c r="G54" s="2"/>
    </row>
    <row r="55" spans="6:7" x14ac:dyDescent="0.15">
      <c r="F55" s="2"/>
      <c r="G55" s="2"/>
    </row>
    <row r="56" spans="6:7" x14ac:dyDescent="0.15">
      <c r="F56" s="2"/>
      <c r="G56" s="2"/>
    </row>
    <row r="57" spans="6:7" x14ac:dyDescent="0.15">
      <c r="F57" s="2"/>
      <c r="G57" s="2"/>
    </row>
    <row r="58" spans="6:7" x14ac:dyDescent="0.15">
      <c r="F58" s="2"/>
      <c r="G58" s="2"/>
    </row>
    <row r="59" spans="6:7" x14ac:dyDescent="0.15">
      <c r="F59" s="2"/>
      <c r="G59" s="2"/>
    </row>
    <row r="60" spans="6:7" x14ac:dyDescent="0.15">
      <c r="F60" s="2"/>
      <c r="G60" s="2"/>
    </row>
    <row r="61" spans="6:7" x14ac:dyDescent="0.15">
      <c r="F61" s="2"/>
      <c r="G61" s="2"/>
    </row>
    <row r="62" spans="6:7" x14ac:dyDescent="0.15">
      <c r="F62" s="2"/>
      <c r="G62" s="2"/>
    </row>
    <row r="63" spans="6:7" x14ac:dyDescent="0.15">
      <c r="F63" s="2"/>
      <c r="G63" s="2"/>
    </row>
    <row r="64" spans="6:7" x14ac:dyDescent="0.15">
      <c r="F64" s="2"/>
      <c r="G64" s="2"/>
    </row>
    <row r="65" spans="6:7" x14ac:dyDescent="0.15">
      <c r="F65" s="2"/>
      <c r="G65" s="4"/>
    </row>
    <row r="66" spans="6:7" x14ac:dyDescent="0.15">
      <c r="F66" s="2"/>
      <c r="G66" s="2"/>
    </row>
    <row r="67" spans="6:7" x14ac:dyDescent="0.15">
      <c r="F67" s="2"/>
      <c r="G67" s="2"/>
    </row>
    <row r="68" spans="6:7" x14ac:dyDescent="0.15">
      <c r="F68" s="2"/>
      <c r="G68" s="2"/>
    </row>
    <row r="69" spans="6:7" x14ac:dyDescent="0.15">
      <c r="F69" s="2"/>
      <c r="G69" s="2"/>
    </row>
    <row r="70" spans="6:7" x14ac:dyDescent="0.15">
      <c r="F70" s="2"/>
    </row>
    <row r="71" spans="6:7" x14ac:dyDescent="0.15">
      <c r="F71" s="2"/>
    </row>
    <row r="72" spans="6:7" x14ac:dyDescent="0.15">
      <c r="F72" s="2"/>
    </row>
    <row r="73" spans="6:7" x14ac:dyDescent="0.15">
      <c r="F73" s="2"/>
    </row>
    <row r="74" spans="6:7" x14ac:dyDescent="0.15">
      <c r="F74" s="2"/>
    </row>
    <row r="75" spans="6:7" x14ac:dyDescent="0.15">
      <c r="F75" s="2"/>
    </row>
    <row r="76" spans="6:7" x14ac:dyDescent="0.15">
      <c r="F76" s="2"/>
    </row>
    <row r="77" spans="6:7" x14ac:dyDescent="0.15">
      <c r="F77" s="4"/>
    </row>
    <row r="78" spans="6:7" x14ac:dyDescent="0.15">
      <c r="F78" s="2"/>
    </row>
    <row r="79" spans="6:7" x14ac:dyDescent="0.15">
      <c r="F79" s="2"/>
    </row>
    <row r="80" spans="6:7" x14ac:dyDescent="0.15">
      <c r="F80" s="2"/>
    </row>
    <row r="81" spans="6:6" x14ac:dyDescent="0.15">
      <c r="F81" s="2" t="e">
        <f t="shared" ref="F81" si="0">IF(#REF!="",1,0)</f>
        <v>#REF!</v>
      </c>
    </row>
  </sheetData>
  <phoneticPr fontId="7" type="noConversion"/>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8324-FE9A-4F69-B015-77791C4C741C}">
  <dimension ref="A1:A27"/>
  <sheetViews>
    <sheetView topLeftCell="A5" workbookViewId="0">
      <selection activeCell="A34" sqref="A34"/>
    </sheetView>
  </sheetViews>
  <sheetFormatPr baseColWidth="10" defaultColWidth="11" defaultRowHeight="11.25" x14ac:dyDescent="0.15"/>
  <cols>
    <col min="1" max="1" width="83.125" style="1" customWidth="1"/>
    <col min="2" max="16384" width="11" style="2"/>
  </cols>
  <sheetData>
    <row r="1" spans="1:1" ht="14.25" x14ac:dyDescent="0.15">
      <c r="A1" s="7" t="s">
        <v>16</v>
      </c>
    </row>
    <row r="4" spans="1:1" ht="28.9" customHeight="1" x14ac:dyDescent="0.15">
      <c r="A4" s="1" t="s">
        <v>17</v>
      </c>
    </row>
    <row r="5" spans="1:1" ht="28.5" customHeight="1" x14ac:dyDescent="0.15">
      <c r="A5" s="1" t="s">
        <v>59</v>
      </c>
    </row>
    <row r="6" spans="1:1" ht="34.5" customHeight="1" x14ac:dyDescent="0.15">
      <c r="A6" s="1" t="s">
        <v>60</v>
      </c>
    </row>
    <row r="7" spans="1:1" ht="60" customHeight="1" x14ac:dyDescent="0.15">
      <c r="A7" s="1" t="s">
        <v>61</v>
      </c>
    </row>
    <row r="8" spans="1:1" ht="39" customHeight="1" x14ac:dyDescent="0.15">
      <c r="A8" s="1" t="s">
        <v>62</v>
      </c>
    </row>
    <row r="9" spans="1:1" ht="11.45" customHeight="1" x14ac:dyDescent="0.15"/>
    <row r="10" spans="1:1" ht="22.9" customHeight="1" x14ac:dyDescent="0.15">
      <c r="A10" s="24" t="s">
        <v>18</v>
      </c>
    </row>
    <row r="11" spans="1:1" x14ac:dyDescent="0.15">
      <c r="A11" s="8" t="s">
        <v>19</v>
      </c>
    </row>
    <row r="12" spans="1:1" ht="22.5" x14ac:dyDescent="0.15">
      <c r="A12" s="1" t="s">
        <v>20</v>
      </c>
    </row>
    <row r="14" spans="1:1" x14ac:dyDescent="0.15">
      <c r="A14" s="17" t="s">
        <v>23</v>
      </c>
    </row>
    <row r="15" spans="1:1" ht="52.9" customHeight="1" x14ac:dyDescent="0.15">
      <c r="A15" s="1" t="s">
        <v>63</v>
      </c>
    </row>
    <row r="17" spans="1:1" x14ac:dyDescent="0.15">
      <c r="A17" s="10" t="s">
        <v>24</v>
      </c>
    </row>
    <row r="18" spans="1:1" ht="90" x14ac:dyDescent="0.15">
      <c r="A18" s="1" t="s">
        <v>26</v>
      </c>
    </row>
    <row r="19" spans="1:1" ht="43.15" customHeight="1" x14ac:dyDescent="0.15">
      <c r="A19" s="1" t="s">
        <v>64</v>
      </c>
    </row>
    <row r="20" spans="1:1" ht="33.6" customHeight="1" x14ac:dyDescent="0.15">
      <c r="A20" s="1" t="s">
        <v>25</v>
      </c>
    </row>
    <row r="21" spans="1:1" ht="33.6" customHeight="1" x14ac:dyDescent="0.15">
      <c r="A21" s="1" t="s">
        <v>58</v>
      </c>
    </row>
    <row r="23" spans="1:1" x14ac:dyDescent="0.15">
      <c r="A23" s="13" t="s">
        <v>13</v>
      </c>
    </row>
    <row r="24" spans="1:1" ht="39.6" customHeight="1" x14ac:dyDescent="0.15">
      <c r="A24" s="1" t="s">
        <v>65</v>
      </c>
    </row>
    <row r="26" spans="1:1" s="3" customFormat="1" x14ac:dyDescent="0.15">
      <c r="A26" s="23" t="s">
        <v>57</v>
      </c>
    </row>
    <row r="27" spans="1:1" ht="56.25" x14ac:dyDescent="0.15">
      <c r="A27" s="1" t="s">
        <v>66</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e1d998-5511-4f06-9ce7-f75b48b54738" xsi:nil="true"/>
    <lcf76f155ced4ddcb4097134ff3c332f xmlns="c5be0a8a-2ec2-4bd6-a9c0-6110b76b30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79FB61CF317FA4689E23F83238B5213" ma:contentTypeVersion="21" ma:contentTypeDescription="Ein neues Dokument erstellen." ma:contentTypeScope="" ma:versionID="1b6c2fffe1b27bf61844e21f09ccd9d2">
  <xsd:schema xmlns:xsd="http://www.w3.org/2001/XMLSchema" xmlns:xs="http://www.w3.org/2001/XMLSchema" xmlns:p="http://schemas.microsoft.com/office/2006/metadata/properties" xmlns:ns2="c5be0a8a-2ec2-4bd6-a9c0-6110b76b309c" xmlns:ns3="1fe1d998-5511-4f06-9ce7-f75b48b54738" targetNamespace="http://schemas.microsoft.com/office/2006/metadata/properties" ma:root="true" ma:fieldsID="e57749adb53162589e540f4dbf78ffa8" ns2:_="" ns3:_="">
    <xsd:import namespace="c5be0a8a-2ec2-4bd6-a9c0-6110b76b309c"/>
    <xsd:import namespace="1fe1d998-5511-4f06-9ce7-f75b48b547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be0a8a-2ec2-4bd6-a9c0-6110b76b3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fbc16e23-8508-4027-a0bd-27e92fe957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e1d998-5511-4f06-9ce7-f75b48b54738"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26be3375-961b-4130-b908-f9f645ca9122}" ma:internalName="TaxCatchAll" ma:showField="CatchAllData" ma:web="1fe1d998-5511-4f06-9ce7-f75b48b547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A4583F-030C-4018-B3EB-8AC94FE2D4AB}">
  <ds:schemaRefs>
    <ds:schemaRef ds:uri="http://schemas.microsoft.com/office/2006/metadata/properties"/>
    <ds:schemaRef ds:uri="http://schemas.microsoft.com/office/infopath/2007/PartnerControls"/>
    <ds:schemaRef ds:uri="1fe1d998-5511-4f06-9ce7-f75b48b54738"/>
    <ds:schemaRef ds:uri="c5be0a8a-2ec2-4bd6-a9c0-6110b76b309c"/>
  </ds:schemaRefs>
</ds:datastoreItem>
</file>

<file path=customXml/itemProps2.xml><?xml version="1.0" encoding="utf-8"?>
<ds:datastoreItem xmlns:ds="http://schemas.openxmlformats.org/officeDocument/2006/customXml" ds:itemID="{003A8B78-1E1C-4D0F-B72E-25A5CD067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be0a8a-2ec2-4bd6-a9c0-6110b76b309c"/>
    <ds:schemaRef ds:uri="1fe1d998-5511-4f06-9ce7-f75b48b54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63375A-73E4-414D-B368-9C96E06861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Selbstdeklaration</vt:lpstr>
      <vt:lpstr>Hilfstabelle</vt:lpstr>
      <vt:lpstr>Anleitung (Intern)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 Silvia CSP AG</dc:creator>
  <cp:keywords/>
  <dc:description/>
  <cp:lastModifiedBy>Grando Alicia (GCA) eHealth Suisse</cp:lastModifiedBy>
  <cp:revision/>
  <cp:lastPrinted>2023-04-11T12:27:13Z</cp:lastPrinted>
  <dcterms:created xsi:type="dcterms:W3CDTF">2022-06-14T08:35:44Z</dcterms:created>
  <dcterms:modified xsi:type="dcterms:W3CDTF">2023-08-25T12:29:42Z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0x010100879FB61CF317FA4689E23F83238B5213</vt:lpwstr>
  </property>
  <property fmtid="{D5CDD505-2E9C-101B-9397-08002B2CF9AE}" pid="3" name="MediaServiceImageTags">
    <vt:lpwstr/>
  </property>
</Properties>
</file>