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P:\Gremien\eHealth\Aktenplan2019\500 Information und Befähigung\_1100 Webseite\_100 eHealth Suisse\publizierte_Dokumente\Technik\Selbstdeklaration_Primaersystemen\Selbstdeklarationsformular\Geschütze_Version_Sommer2023\"/>
    </mc:Choice>
  </mc:AlternateContent>
  <xr:revisionPtr revIDLastSave="0" documentId="8_{AB346599-3890-43F1-9AB9-43218405FD51}" xr6:coauthVersionLast="47" xr6:coauthVersionMax="47" xr10:uidLastSave="{00000000-0000-0000-0000-000000000000}"/>
  <bookViews>
    <workbookView xWindow="1125" yWindow="1125" windowWidth="25695" windowHeight="1281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9" i="2"/>
  <c r="D7" i="2"/>
  <c r="D6" i="2"/>
  <c r="D5" i="2"/>
  <c r="D15" i="2" s="1"/>
  <c r="G32" i="2"/>
  <c r="G33" i="2"/>
  <c r="G34" i="2"/>
  <c r="G31" i="2"/>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18" i="2" l="1"/>
  <c r="D19" i="2" s="1"/>
  <c r="D14" i="2" s="1"/>
  <c r="D5" i="1" s="1"/>
</calcChain>
</file>

<file path=xl/sharedStrings.xml><?xml version="1.0" encoding="utf-8"?>
<sst xmlns="http://schemas.openxmlformats.org/spreadsheetml/2006/main" count="173" uniqueCount="142">
  <si>
    <t>Erreichte Integrationstiefe:</t>
  </si>
  <si>
    <t xml:space="preserve">Nr. </t>
  </si>
  <si>
    <t>X</t>
  </si>
  <si>
    <t>Ja</t>
  </si>
  <si>
    <t>Nein</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</si>
  <si>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</si>
  <si>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</si>
  <si>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</si>
  <si>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</si>
  <si>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</si>
  <si>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</si>
  <si>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</si>
  <si>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Integrationstiefe 2.3</t>
  </si>
  <si>
    <t>Zählung für leere Felder in Spalte E</t>
  </si>
  <si>
    <t xml:space="preserve">Summe </t>
  </si>
  <si>
    <t>Integrationsstufe 0 (E7)</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</si>
  <si>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</si>
  <si>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</si>
  <si>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</si>
  <si>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</si>
  <si>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</si>
  <si>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</si>
  <si>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</si>
  <si>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</si>
  <si>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</si>
  <si>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</si>
  <si>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</si>
  <si>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</si>
  <si>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</si>
  <si>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</si>
  <si>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</si>
  <si>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</si>
  <si>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</si>
  <si>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</si>
  <si>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</si>
  <si>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</si>
  <si>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</si>
  <si>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</si>
  <si>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</si>
  <si>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</si>
  <si>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</si>
  <si>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</si>
  <si>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</si>
  <si>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</si>
  <si>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</si>
  <si>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</si>
  <si>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</si>
  <si>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</si>
  <si>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</si>
  <si>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</si>
  <si>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</si>
  <si>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</si>
  <si>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</si>
  <si>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Integrationsstufe 2.3 (E44)</t>
  </si>
  <si>
    <t>E45</t>
  </si>
  <si>
    <t>E46</t>
  </si>
  <si>
    <t>E47</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</si>
  <si>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</si>
  <si>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</si>
  <si>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</si>
  <si>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</si>
  <si>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</si>
  <si>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</si>
  <si>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</si>
  <si>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</si>
  <si>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</si>
  <si>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</si>
  <si>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Information: 
1. Please fill in all the boxes highlighted in yellow
2. To fulfill an integration depth, all the mandatory requirements (marked with an X in column D) must be answered with a "Yes" in column E. 
3. The integration levels build on from one another. Before the next integration level can be attained, all the mandatory requirements of the previous integration level must have been fulfilled. 
4. For an integration depth to be shown in cell D-F2, a “Yes” or “No” must have been entered for all the requirements. Until all the requirements have been answered, the message "Use cases not completely filled in. Please complete the boxes outlined in red” will appear.</t>
  </si>
  <si>
    <t>Self-declaration for the EPR connectivity</t>
  </si>
  <si>
    <t>Enter the company name/manufacturer here</t>
  </si>
  <si>
    <t>Enter the declared primary system here, including the system version.</t>
  </si>
  <si>
    <t>Integration depth 0 - The primary system does not connect to the EPR</t>
  </si>
  <si>
    <t>Our solution generates PDF documents in at least PDF/A-1 or PDF/A-2 format.</t>
  </si>
  <si>
    <t>Integration depth 1 - The EPR is retrieved from within the primary system in this step</t>
  </si>
  <si>
    <t>With our solution, it is possible to jump (button) to the EPR portal of my (reference) community.</t>
  </si>
  <si>
    <t xml:space="preserve">Our solution uses an identical timer to the EPR and thus ensures a consistent time stamp.  </t>
  </si>
  <si>
    <t>Our solution fulfills the basic security requirement for communication with the EPR.</t>
  </si>
  <si>
    <t xml:space="preserve">Our system supports single sign-on when accessing the EPR portal. </t>
  </si>
  <si>
    <t>Access to the appropriate weblink.</t>
  </si>
  <si>
    <t>Technical requirement on the primary system.</t>
  </si>
  <si>
    <t>Profile: CT
Actor: Time Client
Transaction: Maintain Time [ITI-1]</t>
  </si>
  <si>
    <t>Profile: ATNA
Actor: Secure Application
Transaction: Node Authentication [ITI-19]</t>
  </si>
  <si>
    <t xml:space="preserve">No IHE standard
Standard: SAML 2
Transaction: Artifact Resolution Protocol </t>
  </si>
  <si>
    <t>HTTP standard for parameter passing for access</t>
  </si>
  <si>
    <t>Integration depth 2.1 - The primary system checks whether an EPR is available</t>
  </si>
  <si>
    <t>Our solution checks whether a patient has an EPR or not on the basis of demographic data.</t>
  </si>
  <si>
    <t xml:space="preserve">Once-only registration (linking with the MPI) of patients in the EPR, can be done directly from within our primary system.  </t>
  </si>
  <si>
    <t>Our primary system marks patients who have an EPR. This marking is done automatically after checking whether an EPR exists and is to be visible at a glance for the healthcare facility staff.</t>
  </si>
  <si>
    <t>When scheduling appointments for patients, our solution automatically checks whether the patient concerned has an EPR.</t>
  </si>
  <si>
    <t>Our solution incorporates a function for conducting an automatic check at regular intervals on whether the patient has an active EPR.
Prerequisite: The person at the workstation from which the query is submitted must be logged in as an assistant/health professional in compliance with the EPR.</t>
  </si>
  <si>
    <t xml:space="preserve">With our solution, we ourselves can set the interval between automatic checks for an EPR in my primary system. </t>
  </si>
  <si>
    <t>The primary system must support the UPI query or a proprietary interface to the appropriate community.</t>
  </si>
  <si>
    <t>Profile: PIXV3
Actor: Patient Identity Source
Transaction: Patient Identity Feed [ITI-44]</t>
  </si>
  <si>
    <t>Functional requirement on the solution.</t>
  </si>
  <si>
    <t>Time at which the check is made: Functional requirement on the solution.
Check: The primary system must support the UPI query or a proprietary interface to the appropriate community.</t>
  </si>
  <si>
    <t xml:space="preserve">The primary system must support the UPI query or a proprietary interface to the appropriate community. </t>
  </si>
  <si>
    <t>Integration depth 2.2 - The primary system permits the exchange of documents (upload and download)</t>
  </si>
  <si>
    <t>Basic requirement</t>
  </si>
  <si>
    <t>Profile PIXV3 must be implemented for read and/or write access to documents.</t>
  </si>
  <si>
    <t>Profile XUA must be implemented for read and/or write access to metadata.</t>
  </si>
  <si>
    <t xml:space="preserve">It must be possible to retrieve documents as well as manually upload and download them. </t>
  </si>
  <si>
    <t xml:space="preserve">Use cases </t>
  </si>
  <si>
    <t xml:space="preserve">Our solution permits the automatic upload of PDF documents that are compiled into the EPR. 
To this end, our primary system supports the definition of documents that are considered relevant for treatment in the basic settings. </t>
  </si>
  <si>
    <t xml:space="preserve">Our solution supports a mapping table which can be used to rewrite/transcode the document types and classes used in the primary system to the metadata used in the EPR context. 
Rewriting is automated and works in both directions - for both downloading and uploading. </t>
  </si>
  <si>
    <t xml:space="preserve">Our solution offers the possibility, in the case of information, of manually setting a time delay between document release and uploading into the EPR </t>
  </si>
  <si>
    <t>Profile: PIXV3
Actor: Patient Identifier Cross Reference Consumer
Transaction: PIXV3 Query [ITI-45]</t>
  </si>
  <si>
    <t>Profile: XUA
Actor: X-Service User 
Transaction: Provide X-User Assertion [ITI-40]</t>
  </si>
  <si>
    <t xml:space="preserve">Profile: XDS.b
Actor: Document Consumer, Document Source
Transaction: Provide and Register Document Set [ITI-41], Retrieve Document Set [ITI-43] </t>
  </si>
  <si>
    <t>Profile: XDS.b 
Actor: Document Source
Transaction: Provide and Register Document Set [ITI-41]</t>
  </si>
  <si>
    <t xml:space="preserve">Our solution offers the function of regular automated compilation of PDF documents and their upload into the EPR. 
Example for Spitex: Once a week, the primary system compiles a nursing report from the nursing documentation of the previous 7 days. </t>
  </si>
  <si>
    <t xml:space="preserve">Our solution creates a log of the technical user listing the automatically generated transactions. </t>
  </si>
  <si>
    <t xml:space="preserve">Our solution checks whether information of relevance for treatment is available in the EPR, for which the healthcare professional/assistant in the healthcare facility has/have authorisation. </t>
  </si>
  <si>
    <t xml:space="preserve">Our primary system checks whether changes have been made in a patient’s EPR since the last time the healthcare facility accessed it and, if they have, the system can display these changes.
Technical prerequisite: The patient must be selected. </t>
  </si>
  <si>
    <t>Our solution is in a position to issue a message to the person authorised to access the EPR as soon as new information is available in the EPR.</t>
  </si>
  <si>
    <t>Our primary system offers me an overview of the information available in the EPR for which an employee of a healthcare facility has access authorisation, including the file name, file type, file class and creation date.</t>
  </si>
  <si>
    <t>Our solution permits the direct download and storage of documents from the overview list in the primary system.</t>
  </si>
  <si>
    <t>The user can determine how the information shown in the solution is to be sorted (alphabetically by file name, chronologically by creation date, etc.).</t>
  </si>
  <si>
    <t>Our solution allows the documents in the EPR to be filtered by document type and class.</t>
  </si>
  <si>
    <t>Compilation of PDFs: Functional requirement on the solution
Upload:
Profile: XDS.b 
Actor: Document Source
Transaction: Provide and Register Document Set [ITI-41]</t>
  </si>
  <si>
    <t>Profile: ATNA
Actor: Secure Application or Secure Node
Transaction: Record Audit Event [ITI-20]</t>
  </si>
  <si>
    <t>Profile: XDS.b 
Actor: Document Consumer
Transaction: Registry Stored Query [ITI-18]</t>
  </si>
  <si>
    <t xml:space="preserve">After the patient has been selected, the solution must query the document metadata and determine whether new information has been added. 
Technical requirement:
Profile: XDS.b 
Actor: Document Consumer
Transaction: Registry Stored Query [ITI-18] </t>
  </si>
  <si>
    <t>Generation of the message: Functional requirement on the solution, query as per requirement 2.216</t>
  </si>
  <si>
    <t>The display of this data constitutes a functional requirement on the solution.
Technical requirement: 
Profile: XDS.b 
Actor: Document Consumer
Transaction: Registry Stored Query [ITI-18]</t>
  </si>
  <si>
    <t>Ability to make a selection: Functional requirement on the user interface of the primary system.
Download: The primary system must implement the IHE Document Consumer of the XDS.b profile.</t>
  </si>
  <si>
    <t>Not all (reference) communities support this function via the interfaces. The following technical requirements apply if the (reference) communities allow this: 
Profile: HPD
Actor: Provider Information Source and Provider Information Consumer
Transaction: Provider Information Feed [ITI-59] and Provider Information Query [ITI-58]</t>
  </si>
  <si>
    <t>Profile: HPD
Actor: Provider Information Source and Provider Information Consumer
Transaction: Provider Information Feed [ITI-59] and Provider Information Query [ITI-58]</t>
  </si>
  <si>
    <t>Profile: CH:PPQ
Actor: Authorization Decision Provider
Transaction: PPQ</t>
  </si>
  <si>
    <t>*Requirement must be implemented in the primary system in order to achieve the corresponding depth of integration.</t>
  </si>
  <si>
    <t>Our primary system enables the healthcare professional to authorise other healthcare professionals to access the EPR as per Article 4 of the EPRA Ordinance</t>
  </si>
  <si>
    <t>I can add and define a new group in the primary system. I can allocate assistants/healthcare professionals to this group.</t>
  </si>
  <si>
    <t xml:space="preserve">Assistants can be assigned to the corresponding healthcare professionals by our solution. </t>
  </si>
  <si>
    <t>Healthcare professionals and assistants can be registered in the EPR via our solution insofar as the corresponding conditions are fulfilled and information/documents are available.</t>
  </si>
  <si>
    <t xml:space="preserve">Integration depth 2.3 - Healthcare professionals/assistants can be managed from within the primary system. </t>
  </si>
  <si>
    <t>Use case</t>
  </si>
  <si>
    <t>Technical standards</t>
  </si>
  <si>
    <t>Mandatory*</t>
  </si>
  <si>
    <t>Fulfilled?</t>
  </si>
  <si>
    <t>Comment</t>
  </si>
  <si>
    <t>When the EPR portal is accessed, our solution transmits context information on the corresponding patient so that their EPR is opened after logging in, insofar as the patient has an EPR.</t>
  </si>
  <si>
    <t>The metadata of documents in the EPR can be changed directly from within our solution. This is possible either by updating the document metadata via RMU profile or alternatively by replacing a document version via XDS.b Document Replacement Option.</t>
  </si>
  <si>
    <t>Profile: RMU 
Actor: Update Initiator
Transaction: Restricted Update Document Set [ITI-92]
Profile: XDS.b
Option: Document Replacement Option
Actor: Document Source
Transaction: Provide and Register Document Set-b [ITI-41]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</si>
</sst>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left" vertical="center"/>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52"/>
  <sheetViews>
    <sheetView tabSelected="1" zoomScale="110" zoomScaleNormal="110" workbookViewId="0">
      <pane ySplit="1" topLeftCell="A45" activePane="bottomLeft" state="frozen"/>
      <selection pane="bottomLeft" activeCell="A8" activeCellId="1" sqref="C5:F5 A8:D52"/>
    </sheetView>
  </sheetViews>
  <sheetFormatPr baseColWidth="10" defaultColWidth="11.125" defaultRowHeight="11.25" x14ac:dyDescent="0.15"/>
  <cols>
    <col min="1" max="1" width="5.75" style="37" customWidth="1"/>
    <col min="2" max="2" width="70.625" style="38" customWidth="1"/>
    <col min="3" max="3" width="53.25" style="38" customWidth="1"/>
    <col min="4" max="4" width="8" style="37" customWidth="1"/>
    <col min="5" max="5" width="10.125" style="39" customWidth="1"/>
    <col min="6" max="6" width="30.75" style="37" customWidth="1"/>
    <col min="7" max="16384" width="11.125" style="37"/>
  </cols>
  <sheetData>
    <row r="1" spans="1:7" s="29" customFormat="1" ht="10.9" customHeight="1" x14ac:dyDescent="0.15">
      <c r="A1" s="25" t="s">
        <v>1</v>
      </c>
      <c r="B1" s="26" t="s">
        <v>134</v>
      </c>
      <c r="C1" s="26" t="s">
        <v>135</v>
      </c>
      <c r="D1" s="26" t="s">
        <v>136</v>
      </c>
      <c r="E1" s="27" t="s">
        <v>137</v>
      </c>
      <c r="F1" s="25" t="s">
        <v>138</v>
      </c>
      <c r="G1" s="28"/>
    </row>
    <row r="2" spans="1:7" s="32" customFormat="1" ht="28.35" customHeight="1" x14ac:dyDescent="0.15">
      <c r="A2" s="30" t="s">
        <v>68</v>
      </c>
      <c r="B2" s="31"/>
      <c r="C2" s="31"/>
      <c r="E2" s="33"/>
    </row>
    <row r="3" spans="1:7" s="34" customFormat="1" ht="80.45" customHeight="1" x14ac:dyDescent="0.2">
      <c r="A3" s="56" t="s">
        <v>67</v>
      </c>
      <c r="B3" s="57"/>
      <c r="C3" s="57"/>
      <c r="D3" s="57"/>
      <c r="E3" s="57"/>
      <c r="F3" s="58"/>
    </row>
    <row r="4" spans="1:7" s="32" customFormat="1" ht="14.45" customHeight="1" x14ac:dyDescent="0.15">
      <c r="A4" s="35"/>
      <c r="B4" s="35"/>
      <c r="C4" s="35"/>
      <c r="D4" s="35"/>
      <c r="E4" s="35"/>
      <c r="F4" s="35"/>
    </row>
    <row r="5" spans="1:7" ht="22.7" customHeight="1" x14ac:dyDescent="0.15">
      <c r="A5" s="59" t="s">
        <v>69</v>
      </c>
      <c r="B5" s="59"/>
      <c r="C5" s="36" t="s">
        <v>0</v>
      </c>
      <c r="D5" s="55" t="str">
        <f>IF(Hilfstabelle!G3&gt;0,"Use cases not completely filled in. Please fill in the boxes outlined in red",IF(Hilfstabelle!D14=1,"Integrationstiefe 0",IF(Hilfstabelle!D14=3,"Integrationstiefe 1",IF(Hilfstabelle!D14=6,"Integrationstiefe 2.1",IF(Hilfstabelle!D14=11,"Integrationstiefe 2.2",IF(Hilfstabelle!D14=18,"Integrationstiefe 2.3","Keine Integrationstiefe erreicht"))))))</f>
        <v>Use cases not completely filled in. Please fill in the boxes outlined in red</v>
      </c>
      <c r="E5" s="55"/>
      <c r="F5" s="55"/>
    </row>
    <row r="6" spans="1:7" ht="24" customHeight="1" x14ac:dyDescent="0.15">
      <c r="A6" s="60" t="s">
        <v>70</v>
      </c>
      <c r="B6" s="60"/>
    </row>
    <row r="7" spans="1:7" x14ac:dyDescent="0.15">
      <c r="A7" s="40"/>
    </row>
    <row r="8" spans="1:7" s="28" customFormat="1" ht="16.7" customHeight="1" x14ac:dyDescent="0.15">
      <c r="A8" s="48" t="s">
        <v>71</v>
      </c>
      <c r="B8" s="49"/>
      <c r="C8" s="49"/>
      <c r="D8" s="48"/>
      <c r="E8" s="42"/>
      <c r="F8" s="41"/>
    </row>
    <row r="9" spans="1:7" ht="24" customHeight="1" x14ac:dyDescent="0.15">
      <c r="A9" s="50">
        <v>0.1</v>
      </c>
      <c r="B9" s="51" t="s">
        <v>72</v>
      </c>
      <c r="C9" s="51" t="s">
        <v>79</v>
      </c>
      <c r="D9" s="52" t="s">
        <v>2</v>
      </c>
      <c r="E9" s="6"/>
      <c r="F9" s="5"/>
    </row>
    <row r="10" spans="1:7" x14ac:dyDescent="0.15">
      <c r="A10" s="50"/>
      <c r="B10" s="51"/>
      <c r="C10" s="51"/>
      <c r="D10" s="50"/>
      <c r="E10" s="45"/>
      <c r="F10" s="43"/>
    </row>
    <row r="11" spans="1:7" s="28" customFormat="1" ht="16.7" customHeight="1" x14ac:dyDescent="0.15">
      <c r="A11" s="48" t="s">
        <v>73</v>
      </c>
      <c r="B11" s="49"/>
      <c r="C11" s="49"/>
      <c r="D11" s="48"/>
      <c r="E11" s="42"/>
      <c r="F11" s="41"/>
    </row>
    <row r="12" spans="1:7" ht="22.5" x14ac:dyDescent="0.15">
      <c r="A12" s="50">
        <v>1.1000000000000001</v>
      </c>
      <c r="B12" s="51" t="s">
        <v>74</v>
      </c>
      <c r="C12" s="51" t="s">
        <v>78</v>
      </c>
      <c r="D12" s="52" t="s">
        <v>2</v>
      </c>
      <c r="E12" s="6"/>
      <c r="F12" s="5"/>
    </row>
    <row r="13" spans="1:7" ht="39.6" customHeight="1" x14ac:dyDescent="0.15">
      <c r="A13" s="50">
        <v>1.2</v>
      </c>
      <c r="B13" s="51" t="s">
        <v>75</v>
      </c>
      <c r="C13" s="51" t="s">
        <v>80</v>
      </c>
      <c r="D13" s="52" t="s">
        <v>2</v>
      </c>
      <c r="E13" s="6"/>
      <c r="F13" s="5"/>
    </row>
    <row r="14" spans="1:7" ht="36.950000000000003" customHeight="1" x14ac:dyDescent="0.15">
      <c r="A14" s="50">
        <v>1.3</v>
      </c>
      <c r="B14" s="51" t="s">
        <v>76</v>
      </c>
      <c r="C14" s="51" t="s">
        <v>81</v>
      </c>
      <c r="D14" s="52" t="s">
        <v>2</v>
      </c>
      <c r="E14" s="6"/>
      <c r="F14" s="5"/>
    </row>
    <row r="15" spans="1:7" ht="39.950000000000003" customHeight="1" x14ac:dyDescent="0.15">
      <c r="A15" s="50">
        <v>1.4</v>
      </c>
      <c r="B15" s="51" t="s">
        <v>77</v>
      </c>
      <c r="C15" s="51" t="s">
        <v>82</v>
      </c>
      <c r="D15" s="50"/>
      <c r="E15" s="6"/>
      <c r="F15" s="5"/>
    </row>
    <row r="16" spans="1:7" ht="35.450000000000003" customHeight="1" x14ac:dyDescent="0.15">
      <c r="A16" s="50">
        <v>1.5</v>
      </c>
      <c r="B16" s="51" t="s">
        <v>139</v>
      </c>
      <c r="C16" s="51" t="s">
        <v>83</v>
      </c>
      <c r="D16" s="50"/>
      <c r="E16" s="6"/>
      <c r="F16" s="5"/>
    </row>
    <row r="17" spans="1:7" x14ac:dyDescent="0.15">
      <c r="A17" s="50"/>
      <c r="B17" s="51"/>
      <c r="C17" s="51"/>
      <c r="D17" s="50"/>
      <c r="E17" s="45"/>
      <c r="F17" s="43"/>
    </row>
    <row r="18" spans="1:7" s="28" customFormat="1" ht="16.7" customHeight="1" x14ac:dyDescent="0.15">
      <c r="A18" s="48" t="s">
        <v>84</v>
      </c>
      <c r="B18" s="49"/>
      <c r="C18" s="49"/>
      <c r="D18" s="48"/>
      <c r="E18" s="42"/>
      <c r="F18" s="41"/>
    </row>
    <row r="19" spans="1:7" ht="22.5" x14ac:dyDescent="0.15">
      <c r="A19" s="50">
        <v>2.11</v>
      </c>
      <c r="B19" s="51" t="s">
        <v>85</v>
      </c>
      <c r="C19" s="51" t="s">
        <v>91</v>
      </c>
      <c r="D19" s="52" t="s">
        <v>2</v>
      </c>
      <c r="E19" s="6"/>
      <c r="F19" s="5"/>
    </row>
    <row r="20" spans="1:7" ht="39.950000000000003" customHeight="1" x14ac:dyDescent="0.15">
      <c r="A20" s="50">
        <v>2.12</v>
      </c>
      <c r="B20" s="51" t="s">
        <v>86</v>
      </c>
      <c r="C20" s="51" t="s">
        <v>92</v>
      </c>
      <c r="D20" s="52" t="s">
        <v>2</v>
      </c>
      <c r="E20" s="6"/>
      <c r="F20" s="5"/>
    </row>
    <row r="21" spans="1:7" ht="33.75" x14ac:dyDescent="0.15">
      <c r="A21" s="50">
        <v>2.13</v>
      </c>
      <c r="B21" s="51" t="s">
        <v>87</v>
      </c>
      <c r="C21" s="51" t="s">
        <v>93</v>
      </c>
      <c r="D21" s="50"/>
      <c r="E21" s="6"/>
      <c r="F21" s="5"/>
    </row>
    <row r="22" spans="1:7" ht="45" x14ac:dyDescent="0.15">
      <c r="A22" s="50">
        <v>2.14</v>
      </c>
      <c r="B22" s="51" t="s">
        <v>88</v>
      </c>
      <c r="C22" s="51" t="s">
        <v>94</v>
      </c>
      <c r="D22" s="50"/>
      <c r="E22" s="6"/>
      <c r="F22" s="5"/>
    </row>
    <row r="23" spans="1:7" ht="55.35" customHeight="1" x14ac:dyDescent="0.15">
      <c r="A23" s="50">
        <v>2.15</v>
      </c>
      <c r="B23" s="51" t="s">
        <v>89</v>
      </c>
      <c r="C23" s="51" t="s">
        <v>95</v>
      </c>
      <c r="D23" s="50"/>
      <c r="E23" s="6"/>
      <c r="F23" s="5"/>
    </row>
    <row r="24" spans="1:7" ht="22.5" x14ac:dyDescent="0.15">
      <c r="A24" s="50">
        <v>2.16</v>
      </c>
      <c r="B24" s="51" t="s">
        <v>90</v>
      </c>
      <c r="C24" s="51" t="s">
        <v>93</v>
      </c>
      <c r="D24" s="50"/>
      <c r="E24" s="6"/>
      <c r="F24" s="5"/>
    </row>
    <row r="25" spans="1:7" x14ac:dyDescent="0.15">
      <c r="A25" s="50"/>
      <c r="B25" s="51"/>
      <c r="C25" s="51"/>
      <c r="D25" s="50"/>
      <c r="E25" s="45"/>
      <c r="F25" s="43"/>
    </row>
    <row r="26" spans="1:7" s="28" customFormat="1" ht="16.7" customHeight="1" x14ac:dyDescent="0.15">
      <c r="A26" s="48" t="s">
        <v>96</v>
      </c>
      <c r="B26" s="49"/>
      <c r="C26" s="49"/>
      <c r="D26" s="48"/>
      <c r="E26" s="42"/>
      <c r="F26" s="41"/>
      <c r="G26" s="37"/>
    </row>
    <row r="27" spans="1:7" s="47" customFormat="1" x14ac:dyDescent="0.15">
      <c r="A27" s="52" t="s">
        <v>97</v>
      </c>
      <c r="B27" s="53"/>
      <c r="C27" s="53"/>
      <c r="D27" s="52"/>
      <c r="E27" s="46"/>
      <c r="F27" s="44"/>
      <c r="G27" s="37"/>
    </row>
    <row r="28" spans="1:7" ht="33.75" x14ac:dyDescent="0.15">
      <c r="A28" s="50"/>
      <c r="B28" s="51" t="s">
        <v>98</v>
      </c>
      <c r="C28" s="51" t="s">
        <v>105</v>
      </c>
      <c r="D28" s="52" t="s">
        <v>2</v>
      </c>
      <c r="E28" s="6"/>
      <c r="F28" s="5"/>
    </row>
    <row r="29" spans="1:7" ht="33.75" x14ac:dyDescent="0.15">
      <c r="A29" s="50"/>
      <c r="B29" s="51" t="s">
        <v>99</v>
      </c>
      <c r="C29" s="51" t="s">
        <v>106</v>
      </c>
      <c r="D29" s="52" t="s">
        <v>2</v>
      </c>
      <c r="E29" s="6"/>
      <c r="F29" s="5"/>
    </row>
    <row r="30" spans="1:7" ht="45" x14ac:dyDescent="0.15">
      <c r="A30" s="50"/>
      <c r="B30" s="54" t="s">
        <v>100</v>
      </c>
      <c r="C30" s="54" t="s">
        <v>107</v>
      </c>
      <c r="D30" s="52" t="s">
        <v>2</v>
      </c>
      <c r="E30" s="6"/>
      <c r="F30" s="5"/>
    </row>
    <row r="31" spans="1:7" ht="14.45" customHeight="1" x14ac:dyDescent="0.15">
      <c r="A31" s="52" t="s">
        <v>101</v>
      </c>
      <c r="B31" s="51"/>
      <c r="C31" s="51"/>
      <c r="D31" s="50"/>
      <c r="E31" s="45"/>
      <c r="F31" s="43"/>
    </row>
    <row r="32" spans="1:7" ht="47.45" customHeight="1" x14ac:dyDescent="0.15">
      <c r="A32" s="50">
        <v>2.2109999999999999</v>
      </c>
      <c r="B32" s="51" t="s">
        <v>102</v>
      </c>
      <c r="C32" s="51" t="s">
        <v>108</v>
      </c>
      <c r="D32" s="52" t="s">
        <v>2</v>
      </c>
      <c r="E32" s="6"/>
      <c r="F32" s="5"/>
    </row>
    <row r="33" spans="1:6" ht="56.25" x14ac:dyDescent="0.15">
      <c r="A33" s="50">
        <v>2.2120000000000002</v>
      </c>
      <c r="B33" s="51" t="s">
        <v>103</v>
      </c>
      <c r="C33" s="51" t="s">
        <v>93</v>
      </c>
      <c r="D33" s="50"/>
      <c r="E33" s="6"/>
      <c r="F33" s="5"/>
    </row>
    <row r="34" spans="1:6" ht="39.950000000000003" customHeight="1" x14ac:dyDescent="0.15">
      <c r="A34" s="50">
        <v>2.2130000000000001</v>
      </c>
      <c r="B34" s="51" t="s">
        <v>104</v>
      </c>
      <c r="C34" s="51" t="s">
        <v>93</v>
      </c>
      <c r="D34" s="50"/>
      <c r="E34" s="6"/>
      <c r="F34" s="5"/>
    </row>
    <row r="35" spans="1:6" ht="56.25" x14ac:dyDescent="0.15">
      <c r="A35" s="50">
        <v>2.214</v>
      </c>
      <c r="B35" s="51" t="s">
        <v>109</v>
      </c>
      <c r="C35" s="51" t="s">
        <v>118</v>
      </c>
      <c r="D35" s="50"/>
      <c r="E35" s="6"/>
      <c r="F35" s="5"/>
    </row>
    <row r="36" spans="1:6" ht="33.75" x14ac:dyDescent="0.15">
      <c r="A36" s="50">
        <v>2.2149999999999999</v>
      </c>
      <c r="B36" s="51" t="s">
        <v>110</v>
      </c>
      <c r="C36" s="51" t="s">
        <v>119</v>
      </c>
      <c r="D36" s="52" t="s">
        <v>2</v>
      </c>
      <c r="E36" s="6"/>
      <c r="F36" s="5"/>
    </row>
    <row r="37" spans="1:6" ht="44.45" customHeight="1" x14ac:dyDescent="0.15">
      <c r="A37" s="50">
        <v>2.2160000000000002</v>
      </c>
      <c r="B37" s="51" t="s">
        <v>111</v>
      </c>
      <c r="C37" s="51" t="s">
        <v>120</v>
      </c>
      <c r="D37" s="52" t="s">
        <v>2</v>
      </c>
      <c r="E37" s="6"/>
      <c r="F37" s="5"/>
    </row>
    <row r="38" spans="1:6" ht="90" x14ac:dyDescent="0.15">
      <c r="A38" s="50">
        <v>2.2170000000000001</v>
      </c>
      <c r="B38" s="51" t="s">
        <v>112</v>
      </c>
      <c r="C38" s="51" t="s">
        <v>121</v>
      </c>
      <c r="D38" s="52" t="s">
        <v>2</v>
      </c>
      <c r="E38" s="6"/>
      <c r="F38" s="5"/>
    </row>
    <row r="39" spans="1:6" ht="22.5" x14ac:dyDescent="0.15">
      <c r="A39" s="50">
        <v>2.218</v>
      </c>
      <c r="B39" s="51" t="s">
        <v>113</v>
      </c>
      <c r="C39" s="51" t="s">
        <v>122</v>
      </c>
      <c r="D39" s="50"/>
      <c r="E39" s="6"/>
      <c r="F39" s="5"/>
    </row>
    <row r="40" spans="1:6" ht="82.35" customHeight="1" x14ac:dyDescent="0.15">
      <c r="A40" s="50">
        <v>2.2189999999999999</v>
      </c>
      <c r="B40" s="51" t="s">
        <v>114</v>
      </c>
      <c r="C40" s="51" t="s">
        <v>123</v>
      </c>
      <c r="D40" s="50"/>
      <c r="E40" s="6"/>
      <c r="F40" s="5"/>
    </row>
    <row r="41" spans="1:6" ht="45" x14ac:dyDescent="0.15">
      <c r="A41" s="50">
        <v>2.2200000000000002</v>
      </c>
      <c r="B41" s="51" t="s">
        <v>115</v>
      </c>
      <c r="C41" s="51" t="s">
        <v>124</v>
      </c>
      <c r="D41" s="52" t="s">
        <v>2</v>
      </c>
      <c r="E41" s="6"/>
      <c r="F41" s="5"/>
    </row>
    <row r="42" spans="1:6" ht="22.5" x14ac:dyDescent="0.15">
      <c r="A42" s="50">
        <v>2.2210000000000001</v>
      </c>
      <c r="B42" s="51" t="s">
        <v>116</v>
      </c>
      <c r="C42" s="51" t="s">
        <v>93</v>
      </c>
      <c r="D42" s="50"/>
      <c r="E42" s="6"/>
      <c r="F42" s="5"/>
    </row>
    <row r="43" spans="1:6" ht="22.5" x14ac:dyDescent="0.15">
      <c r="A43" s="50">
        <v>2.222</v>
      </c>
      <c r="B43" s="51" t="s">
        <v>117</v>
      </c>
      <c r="C43" s="51" t="s">
        <v>93</v>
      </c>
      <c r="D43" s="51"/>
      <c r="E43" s="6"/>
      <c r="F43" s="5"/>
    </row>
    <row r="44" spans="1:6" ht="90" x14ac:dyDescent="0.15">
      <c r="A44" s="50">
        <v>2.2229999999999999</v>
      </c>
      <c r="B44" s="51" t="s">
        <v>140</v>
      </c>
      <c r="C44" s="51" t="s">
        <v>141</v>
      </c>
      <c r="D44" s="53" t="s">
        <v>2</v>
      </c>
      <c r="E44" s="6"/>
      <c r="F44" s="5"/>
    </row>
    <row r="45" spans="1:6" x14ac:dyDescent="0.15">
      <c r="A45" s="50"/>
      <c r="B45" s="51"/>
      <c r="C45" s="51"/>
      <c r="D45" s="50"/>
      <c r="E45" s="45"/>
      <c r="F45" s="43"/>
    </row>
    <row r="46" spans="1:6" s="28" customFormat="1" ht="16.7" customHeight="1" x14ac:dyDescent="0.15">
      <c r="A46" s="48" t="s">
        <v>133</v>
      </c>
      <c r="B46" s="49"/>
      <c r="C46" s="49"/>
      <c r="D46" s="48"/>
      <c r="E46" s="42"/>
      <c r="F46" s="41"/>
    </row>
    <row r="47" spans="1:6" ht="101.25" x14ac:dyDescent="0.15">
      <c r="A47" s="50">
        <v>2.31</v>
      </c>
      <c r="B47" s="51" t="s">
        <v>132</v>
      </c>
      <c r="C47" s="51" t="s">
        <v>125</v>
      </c>
      <c r="D47" s="52" t="s">
        <v>2</v>
      </c>
      <c r="E47" s="6"/>
      <c r="F47" s="5"/>
    </row>
    <row r="48" spans="1:6" ht="56.25" x14ac:dyDescent="0.15">
      <c r="A48" s="50">
        <v>2.3199999999999998</v>
      </c>
      <c r="B48" s="51" t="s">
        <v>131</v>
      </c>
      <c r="C48" s="51" t="s">
        <v>126</v>
      </c>
      <c r="D48" s="52" t="s">
        <v>2</v>
      </c>
      <c r="E48" s="6"/>
      <c r="F48" s="5"/>
    </row>
    <row r="49" spans="1:6" ht="56.25" x14ac:dyDescent="0.15">
      <c r="A49" s="50">
        <v>2.33</v>
      </c>
      <c r="B49" s="51" t="s">
        <v>130</v>
      </c>
      <c r="C49" s="51" t="s">
        <v>126</v>
      </c>
      <c r="D49" s="52" t="s">
        <v>2</v>
      </c>
      <c r="E49" s="6"/>
      <c r="F49" s="5"/>
    </row>
    <row r="50" spans="1:6" ht="33.75" x14ac:dyDescent="0.15">
      <c r="A50" s="50">
        <v>2.34</v>
      </c>
      <c r="B50" s="51" t="s">
        <v>129</v>
      </c>
      <c r="C50" s="51" t="s">
        <v>127</v>
      </c>
      <c r="D50" s="52" t="s">
        <v>2</v>
      </c>
      <c r="E50" s="6"/>
      <c r="F50" s="5"/>
    </row>
    <row r="51" spans="1:6" x14ac:dyDescent="0.15">
      <c r="A51" s="2"/>
      <c r="B51" s="1"/>
      <c r="C51" s="1"/>
      <c r="D51" s="2"/>
    </row>
    <row r="52" spans="1:6" x14ac:dyDescent="0.15">
      <c r="A52" s="2" t="s">
        <v>128</v>
      </c>
      <c r="B52" s="1"/>
      <c r="C52" s="1"/>
      <c r="D52" s="2"/>
    </row>
  </sheetData>
  <sheetProtection algorithmName="SHA-512" hashValue="hPfyy3N0LR3HHPGhWV9PPS63zELIcchXontMaLBKBm1HXGKbURalSdEbky0q7CZ1bEadcWHtfULp140eSWQU/w==" saltValue="tVJPQnymCzOPCfcykcadZg==" spinCount="100000" sheet="1" objects="1" scenarios="1"/>
  <dataConsolidate/>
  <mergeCells count="4">
    <mergeCell ref="D5:F5"/>
    <mergeCell ref="A5:B5"/>
    <mergeCell ref="A6:B6"/>
    <mergeCell ref="A3:F3"/>
  </mergeCells>
  <conditionalFormatting sqref="E9 E12:E16 E19:E24 E28:E30 E47:E50 E32:E44">
    <cfRule type="expression" dxfId="3" priority="4">
      <formula>LEN(E9)=0</formula>
    </cfRule>
  </conditionalFormatting>
  <conditionalFormatting sqref="A8:F8">
    <cfRule type="expression" dxfId="2" priority="1">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5"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6"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E47:E50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D14" sqref="D14:D19"/>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19</v>
      </c>
      <c r="B2" s="22"/>
      <c r="C2" s="17" t="s">
        <v>6</v>
      </c>
      <c r="D2" s="18"/>
      <c r="F2" s="13" t="s">
        <v>13</v>
      </c>
      <c r="G2" s="14"/>
    </row>
    <row r="3" spans="1:7" x14ac:dyDescent="0.15">
      <c r="A3" s="9" t="s">
        <v>3</v>
      </c>
      <c r="C3" s="18"/>
      <c r="D3" s="18"/>
      <c r="F3" s="15" t="s">
        <v>14</v>
      </c>
      <c r="G3" s="14">
        <f>SUM(G4:G34)</f>
        <v>31</v>
      </c>
    </row>
    <row r="4" spans="1:7" x14ac:dyDescent="0.15">
      <c r="A4" s="9" t="s">
        <v>4</v>
      </c>
      <c r="C4" s="18"/>
      <c r="D4" s="18"/>
      <c r="F4" s="14" t="s">
        <v>15</v>
      </c>
      <c r="G4" s="14">
        <f>IF(Selbstdeklaration!E9="",1,0)</f>
        <v>1</v>
      </c>
    </row>
    <row r="5" spans="1:7" x14ac:dyDescent="0.15">
      <c r="C5" s="18" t="s">
        <v>8</v>
      </c>
      <c r="D5" s="18" t="str">
        <f>IF(Selbstdeklaration!E9="Ja","Integrationstiefe 0 erreicht","Intgrationstiefe 0 nicht erreicht")</f>
        <v>Intgrationstiefe 0 nicht erreicht</v>
      </c>
      <c r="F5" s="16" t="s">
        <v>37</v>
      </c>
      <c r="G5" s="14">
        <f>IF(Selbstdeklaration!E12="",1,0)</f>
        <v>1</v>
      </c>
    </row>
    <row r="6" spans="1:7" x14ac:dyDescent="0.15">
      <c r="C6" s="18" t="s">
        <v>9</v>
      </c>
      <c r="D6" s="18" t="str">
        <f>IF(AND(Selbstdeklaration!E12="Ja",Selbstdeklaration!E13="Ja",Selbstdeklaration!E14="Ja"),"Integrationstiefe 1 erreicht","Integrationstiefe 1 nicht erreicht")</f>
        <v>Integrationstiefe 1 nicht erreicht</v>
      </c>
      <c r="F6" s="16" t="s">
        <v>27</v>
      </c>
      <c r="G6" s="14">
        <f>IF(Selbstdeklaration!E13="",1,0)</f>
        <v>1</v>
      </c>
    </row>
    <row r="7" spans="1:7" x14ac:dyDescent="0.15">
      <c r="C7" s="18" t="s">
        <v>10</v>
      </c>
      <c r="D7" s="18" t="str">
        <f>IF(AND(Selbstdeklaration!E19="Ja",Selbstdeklaration!E20="Ja"),"Integrationstiefe 2.1 erreicht","Integrationstiefe 2.1 nicht erreicht")</f>
        <v>Integrationstiefe 2.1 nicht erreicht</v>
      </c>
      <c r="F7" s="16" t="s">
        <v>28</v>
      </c>
      <c r="G7" s="14">
        <f>IF(Selbstdeklaration!E14="",1,0)</f>
        <v>1</v>
      </c>
    </row>
    <row r="8" spans="1:7" x14ac:dyDescent="0.15">
      <c r="C8" s="18" t="s">
        <v>11</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29</v>
      </c>
      <c r="G8" s="14">
        <f>IF(Selbstdeklaration!E15="",1,0)</f>
        <v>1</v>
      </c>
    </row>
    <row r="9" spans="1:7" x14ac:dyDescent="0.15">
      <c r="C9" s="18" t="s">
        <v>12</v>
      </c>
      <c r="D9" s="18" t="str">
        <f>IF(AND(Selbstdeklaration!E47="Ja",Selbstdeklaration!E48="Ja",Selbstdeklaration!E49="Ja",Selbstdeklaration!E50="Ja"),"Integrationstiefe 2.3 erreicht","Integrationstiefe 2.3 nicht erreicht")</f>
        <v>Integrationstiefe 2.3 nicht erreicht</v>
      </c>
      <c r="F9" s="16" t="s">
        <v>30</v>
      </c>
      <c r="G9" s="14">
        <f>IF(Selbstdeklaration!E16="",1,0)</f>
        <v>1</v>
      </c>
    </row>
    <row r="10" spans="1:7" x14ac:dyDescent="0.15">
      <c r="F10" s="14" t="s">
        <v>36</v>
      </c>
      <c r="G10" s="14">
        <f>IF(Selbstdeklaration!E19="",1,0)</f>
        <v>1</v>
      </c>
    </row>
    <row r="11" spans="1:7" x14ac:dyDescent="0.15">
      <c r="F11" s="14" t="s">
        <v>31</v>
      </c>
      <c r="G11" s="14">
        <f>IF(Selbstdeklaration!E20="",1,0)</f>
        <v>1</v>
      </c>
    </row>
    <row r="12" spans="1:7" x14ac:dyDescent="0.15">
      <c r="C12" s="10" t="s">
        <v>5</v>
      </c>
      <c r="D12" s="11"/>
      <c r="F12" s="14" t="s">
        <v>32</v>
      </c>
      <c r="G12" s="14">
        <f>IF(Selbstdeklaration!E21="",1,0)</f>
        <v>1</v>
      </c>
    </row>
    <row r="13" spans="1:7" x14ac:dyDescent="0.15">
      <c r="C13" s="19" t="s">
        <v>21</v>
      </c>
      <c r="D13" s="10" t="s">
        <v>22</v>
      </c>
      <c r="F13" s="14" t="s">
        <v>33</v>
      </c>
      <c r="G13" s="14">
        <f>IF(Selbstdeklaration!E22="",1,0)</f>
        <v>1</v>
      </c>
    </row>
    <row r="14" spans="1:7" x14ac:dyDescent="0.15">
      <c r="C14" s="20" t="s">
        <v>7</v>
      </c>
      <c r="D14" s="21">
        <f>D15+D16+D17+D18+D19</f>
        <v>0</v>
      </c>
      <c r="F14" s="14" t="s">
        <v>34</v>
      </c>
      <c r="G14" s="14">
        <f>IF(Selbstdeklaration!E23="",1,0)</f>
        <v>1</v>
      </c>
    </row>
    <row r="15" spans="1:7" x14ac:dyDescent="0.15">
      <c r="C15" s="11" t="s">
        <v>8</v>
      </c>
      <c r="D15" s="12">
        <f>IF(D5="Integrationstiefe 0 erreicht",1,0)</f>
        <v>0</v>
      </c>
      <c r="F15" s="14" t="s">
        <v>35</v>
      </c>
      <c r="G15" s="14">
        <f>IF(Selbstdeklaration!E24="",1,0)</f>
        <v>1</v>
      </c>
    </row>
    <row r="16" spans="1:7" x14ac:dyDescent="0.15">
      <c r="C16" s="11" t="s">
        <v>9</v>
      </c>
      <c r="D16" s="12">
        <f>IF(D15&gt;0,IF(D6="Integrationstiefe 1 erreicht",2,0),0)</f>
        <v>0</v>
      </c>
      <c r="F16" s="14" t="s">
        <v>52</v>
      </c>
      <c r="G16" s="14">
        <f>IF(Selbstdeklaration!E28="",1,0)</f>
        <v>1</v>
      </c>
    </row>
    <row r="17" spans="3:7" x14ac:dyDescent="0.15">
      <c r="C17" s="11" t="s">
        <v>10</v>
      </c>
      <c r="D17" s="12">
        <f>IF(D16&gt;0,IF(D7="Integrationstiefe 2.1 erreicht",3,0),0)</f>
        <v>0</v>
      </c>
      <c r="F17" s="14" t="s">
        <v>38</v>
      </c>
      <c r="G17" s="14">
        <f>IF(Selbstdeklaration!E29="",1,0)</f>
        <v>1</v>
      </c>
    </row>
    <row r="18" spans="3:7" x14ac:dyDescent="0.15">
      <c r="C18" s="11" t="s">
        <v>11</v>
      </c>
      <c r="D18" s="12">
        <f>IF(D17&gt;0,IF(D8="Integrationstiefe 2.2 erreicht",5,0),0)</f>
        <v>0</v>
      </c>
      <c r="F18" s="14" t="s">
        <v>39</v>
      </c>
      <c r="G18" s="14">
        <f>IF(Selbstdeklaration!E32="",1,0)</f>
        <v>1</v>
      </c>
    </row>
    <row r="19" spans="3:7" x14ac:dyDescent="0.15">
      <c r="C19" s="11" t="s">
        <v>12</v>
      </c>
      <c r="D19" s="12">
        <f>IF(D18&gt;0,IF(D9="Integrationstiefe 2.3 erreicht",7,0),0)</f>
        <v>0</v>
      </c>
      <c r="F19" s="14" t="s">
        <v>40</v>
      </c>
      <c r="G19" s="14">
        <f>IF(Selbstdeklaration!E33="",1,0)</f>
        <v>1</v>
      </c>
    </row>
    <row r="20" spans="3:7" x14ac:dyDescent="0.15">
      <c r="F20" s="14" t="s">
        <v>41</v>
      </c>
      <c r="G20" s="14">
        <f>IF(Selbstdeklaration!E34="",1,0)</f>
        <v>1</v>
      </c>
    </row>
    <row r="21" spans="3:7" x14ac:dyDescent="0.15">
      <c r="F21" s="14" t="s">
        <v>42</v>
      </c>
      <c r="G21" s="14">
        <f>IF(Selbstdeklaration!E35="",1,0)</f>
        <v>1</v>
      </c>
    </row>
    <row r="22" spans="3:7" x14ac:dyDescent="0.15">
      <c r="F22" s="14" t="s">
        <v>43</v>
      </c>
      <c r="G22" s="14">
        <f>IF(Selbstdeklaration!E36="",1,0)</f>
        <v>1</v>
      </c>
    </row>
    <row r="23" spans="3:7" x14ac:dyDescent="0.15">
      <c r="F23" s="14" t="s">
        <v>44</v>
      </c>
      <c r="G23" s="14">
        <f>IF(Selbstdeklaration!E37="",1,0)</f>
        <v>1</v>
      </c>
    </row>
    <row r="24" spans="3:7" x14ac:dyDescent="0.15">
      <c r="F24" s="14" t="s">
        <v>45</v>
      </c>
      <c r="G24" s="14">
        <f>IF(Selbstdeklaration!E38="",1,0)</f>
        <v>1</v>
      </c>
    </row>
    <row r="25" spans="3:7" x14ac:dyDescent="0.15">
      <c r="F25" s="14" t="s">
        <v>46</v>
      </c>
      <c r="G25" s="14">
        <f>IF(Selbstdeklaration!E39="",1,0)</f>
        <v>1</v>
      </c>
    </row>
    <row r="26" spans="3:7" x14ac:dyDescent="0.15">
      <c r="F26" s="14" t="s">
        <v>47</v>
      </c>
      <c r="G26" s="14">
        <f>IF(Selbstdeklaration!E40="",1,0)</f>
        <v>1</v>
      </c>
    </row>
    <row r="27" spans="3:7" x14ac:dyDescent="0.15">
      <c r="F27" s="14" t="s">
        <v>48</v>
      </c>
      <c r="G27" s="14">
        <f>IF(Selbstdeklaration!E41="",1,0)</f>
        <v>1</v>
      </c>
    </row>
    <row r="28" spans="3:7" x14ac:dyDescent="0.15">
      <c r="F28" s="14" t="s">
        <v>49</v>
      </c>
      <c r="G28" s="14">
        <f>IF(Selbstdeklaration!E42="",1,0)</f>
        <v>1</v>
      </c>
    </row>
    <row r="29" spans="3:7" x14ac:dyDescent="0.15">
      <c r="F29" s="14" t="s">
        <v>50</v>
      </c>
      <c r="G29" s="14">
        <f>IF(Selbstdeklaration!E43="",1,0)</f>
        <v>1</v>
      </c>
    </row>
    <row r="30" spans="3:7" x14ac:dyDescent="0.15">
      <c r="F30" s="14" t="s">
        <v>51</v>
      </c>
      <c r="G30" s="14">
        <f>IF(Selbstdeklaration!E44="",1,0)</f>
        <v>1</v>
      </c>
    </row>
    <row r="31" spans="3:7" x14ac:dyDescent="0.15">
      <c r="F31" s="16" t="s">
        <v>53</v>
      </c>
      <c r="G31" s="14">
        <f>IF(Selbstdeklaration!E47="",1,0)</f>
        <v>1</v>
      </c>
    </row>
    <row r="32" spans="3:7" x14ac:dyDescent="0.15">
      <c r="F32" s="14" t="s">
        <v>54</v>
      </c>
      <c r="G32" s="14">
        <f>IF(Selbstdeklaration!E48="",1,0)</f>
        <v>1</v>
      </c>
    </row>
    <row r="33" spans="6:7" x14ac:dyDescent="0.15">
      <c r="F33" s="14" t="s">
        <v>55</v>
      </c>
      <c r="G33" s="14">
        <f>IF(Selbstdeklaration!E49="",1,0)</f>
        <v>1</v>
      </c>
    </row>
    <row r="34" spans="6:7" x14ac:dyDescent="0.15">
      <c r="F34" s="14" t="s">
        <v>56</v>
      </c>
      <c r="G34" s="14">
        <f>IF(Selbstdeklaration!E50="",1,0)</f>
        <v>1</v>
      </c>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16</v>
      </c>
    </row>
    <row r="4" spans="1:1" ht="28.9" customHeight="1" x14ac:dyDescent="0.15">
      <c r="A4" s="1" t="s">
        <v>17</v>
      </c>
    </row>
    <row r="5" spans="1:1" ht="28.5" customHeight="1" x14ac:dyDescent="0.15">
      <c r="A5" s="1" t="s">
        <v>59</v>
      </c>
    </row>
    <row r="6" spans="1:1" ht="34.5" customHeight="1" x14ac:dyDescent="0.15">
      <c r="A6" s="1" t="s">
        <v>60</v>
      </c>
    </row>
    <row r="7" spans="1:1" ht="60" customHeight="1" x14ac:dyDescent="0.15">
      <c r="A7" s="1" t="s">
        <v>61</v>
      </c>
    </row>
    <row r="8" spans="1:1" ht="39" customHeight="1" x14ac:dyDescent="0.15">
      <c r="A8" s="1" t="s">
        <v>62</v>
      </c>
    </row>
    <row r="9" spans="1:1" ht="11.45" customHeight="1" x14ac:dyDescent="0.15"/>
    <row r="10" spans="1:1" ht="22.9" customHeight="1" x14ac:dyDescent="0.15">
      <c r="A10" s="24" t="s">
        <v>18</v>
      </c>
    </row>
    <row r="11" spans="1:1" x14ac:dyDescent="0.15">
      <c r="A11" s="8" t="s">
        <v>19</v>
      </c>
    </row>
    <row r="12" spans="1:1" ht="22.5" x14ac:dyDescent="0.15">
      <c r="A12" s="1" t="s">
        <v>20</v>
      </c>
    </row>
    <row r="14" spans="1:1" x14ac:dyDescent="0.15">
      <c r="A14" s="17" t="s">
        <v>23</v>
      </c>
    </row>
    <row r="15" spans="1:1" ht="52.9" customHeight="1" x14ac:dyDescent="0.15">
      <c r="A15" s="1" t="s">
        <v>63</v>
      </c>
    </row>
    <row r="17" spans="1:1" x14ac:dyDescent="0.15">
      <c r="A17" s="10" t="s">
        <v>24</v>
      </c>
    </row>
    <row r="18" spans="1:1" ht="90" x14ac:dyDescent="0.15">
      <c r="A18" s="1" t="s">
        <v>26</v>
      </c>
    </row>
    <row r="19" spans="1:1" ht="43.15" customHeight="1" x14ac:dyDescent="0.15">
      <c r="A19" s="1" t="s">
        <v>64</v>
      </c>
    </row>
    <row r="20" spans="1:1" ht="33.6" customHeight="1" x14ac:dyDescent="0.15">
      <c r="A20" s="1" t="s">
        <v>25</v>
      </c>
    </row>
    <row r="21" spans="1:1" ht="33.6" customHeight="1" x14ac:dyDescent="0.15">
      <c r="A21" s="1" t="s">
        <v>58</v>
      </c>
    </row>
    <row r="23" spans="1:1" x14ac:dyDescent="0.15">
      <c r="A23" s="13" t="s">
        <v>13</v>
      </c>
    </row>
    <row r="24" spans="1:1" ht="39.6" customHeight="1" x14ac:dyDescent="0.15">
      <c r="A24" s="1" t="s">
        <v>65</v>
      </c>
    </row>
    <row r="26" spans="1:1" s="3" customFormat="1" x14ac:dyDescent="0.15">
      <c r="A26" s="23" t="s">
        <v>57</v>
      </c>
    </row>
    <row r="27" spans="1:1" ht="56.25" x14ac:dyDescent="0.15">
      <c r="A27" s="1" t="s">
        <v>66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customXml/itemProps2.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63375A-73E4-414D-B368-9C96E0686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(GCA) eHealth Suisse</cp:lastModifiedBy>
  <cp:revision/>
  <cp:lastPrinted>2023-04-11T12:27:13Z</cp:lastPrinted>
  <dcterms:created xsi:type="dcterms:W3CDTF">2022-06-14T08:35:44Z</dcterms:created>
  <dcterms:modified xsi:type="dcterms:W3CDTF">2023-08-25T12:29:42Z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