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Gremien\eHealth\Aktenplan2019\500 Information und Befähigung\_1100 Webseite\_100 eHealth Suisse\publizierte_Dokumente\Technik\Selbstdeklaration_Primaersystemen\Selbstdeklarationsformular\Geschütze_Version_Sommer2023\"/>
    </mc:Choice>
  </mc:AlternateContent>
  <xr:revisionPtr revIDLastSave="0" documentId="8_{023643B5-657F-48D2-B993-EFA19424C802}" xr6:coauthVersionLast="47" xr6:coauthVersionMax="47" xr10:uidLastSave="{00000000-0000-0000-0000-000000000000}"/>
  <bookViews>
    <workbookView xWindow="780" yWindow="780" windowWidth="25695" windowHeight="12810" xr2:uid="{68986CF8-5F9C-4BA6-B045-3AB2A359270E}"/>
  </bookViews>
  <sheets>
    <sheet name="Selbstdeklaration" sheetId="1" r:id="rId1"/>
    <sheet name="Hilfstabelle" sheetId="2" state="hidden" r:id="rId2"/>
    <sheet name="Anleitung (Inter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9" i="2"/>
  <c r="D7" i="2"/>
  <c r="D6" i="2"/>
  <c r="D5" i="2"/>
  <c r="D15" i="2" s="1"/>
  <c r="G32" i="2"/>
  <c r="G33" i="2"/>
  <c r="G34" i="2"/>
  <c r="G31" i="2"/>
  <c r="G28" i="2"/>
  <c r="G29" i="2"/>
  <c r="G30" i="2"/>
  <c r="G19" i="2"/>
  <c r="G20" i="2"/>
  <c r="G21" i="2"/>
  <c r="G22" i="2"/>
  <c r="G23" i="2"/>
  <c r="G24" i="2"/>
  <c r="G25" i="2"/>
  <c r="G26" i="2"/>
  <c r="G27" i="2"/>
  <c r="G18" i="2"/>
  <c r="G17" i="2"/>
  <c r="G16" i="2"/>
  <c r="G15" i="2"/>
  <c r="G11" i="2"/>
  <c r="G12" i="2"/>
  <c r="G13" i="2"/>
  <c r="G14" i="2"/>
  <c r="G10" i="2"/>
  <c r="G6" i="2"/>
  <c r="G7" i="2"/>
  <c r="G8" i="2"/>
  <c r="G9" i="2"/>
  <c r="G5" i="2"/>
  <c r="G4" i="2"/>
  <c r="F81" i="2"/>
  <c r="D16" i="2" l="1"/>
  <c r="D17" i="2" s="1"/>
  <c r="G3" i="2"/>
  <c r="D18" i="2" l="1"/>
  <c r="D19" i="2" s="1"/>
  <c r="D14" i="2" s="1"/>
  <c r="D5" i="1"/>
</calcChain>
</file>

<file path=xl/sharedStrings.xml><?xml version="1.0" encoding="utf-8"?>
<sst xmlns="http://schemas.openxmlformats.org/spreadsheetml/2006/main" count="173" uniqueCount="142">
  <si>
    <t>Selbstdeklaration EPD-Anbindungsfähigkeit</t>
  </si>
  <si>
    <t>Hier den Firmennamen / Hersteller eintragen</t>
  </si>
  <si>
    <t>Erreichte Integrationstiefe:</t>
  </si>
  <si>
    <t>Hier das deklarierte Primärsystem inkl. Version des Systems eintragen</t>
  </si>
  <si>
    <t xml:space="preserve">Nr. </t>
  </si>
  <si>
    <t>Anwendungsfall</t>
  </si>
  <si>
    <t>Technische Standards</t>
  </si>
  <si>
    <t>Pflicht*</t>
  </si>
  <si>
    <t>Erfüllt?</t>
  </si>
  <si>
    <t>Bemerkung</t>
  </si>
  <si>
    <t>Integrationstiefe 0 - Keine Anbindung des Primärsystems an das EPD</t>
  </si>
  <si>
    <t>Unsere Lösung generiert PDF-Dokumente mindestens im PDF/A-1 oder PDF/A-2 Format.</t>
  </si>
  <si>
    <t>Technische Anforderung an das Primärsystem.</t>
  </si>
  <si>
    <t>X</t>
  </si>
  <si>
    <t>Ja</t>
  </si>
  <si>
    <t>Integrationstiefe 1 - Diese Stufe umfasst einen Aufruf des EPD-Portals aus dem Primärsystem</t>
  </si>
  <si>
    <t>Unsere Lösung ermöglicht einen Absprung (Schaltfläche) zum EPD-Portal meiner (Stamm-) Gemeinschaft.</t>
  </si>
  <si>
    <t>Aufruf des entsprechenden Weblinks.</t>
  </si>
  <si>
    <t xml:space="preserve">Unsere Lösung verwendet einen mit dem EPD identischen Zeitgeber und sorgt damit für konsistente Zeitstempel.  </t>
  </si>
  <si>
    <t xml:space="preserve">Profil: CT
Akteur: Time Client
Transaktion: Maintain Time [ITI-1]
</t>
  </si>
  <si>
    <t>Unsere Lösung erfüllt die grundlegenden Sicherheitsanforderung an die Kommunikation mit dem EPD.</t>
  </si>
  <si>
    <t xml:space="preserve">Profil: ATNA
Akteur: Secure Application
Transaktion: Node Authentication [ITI-19]
</t>
  </si>
  <si>
    <t xml:space="preserve">Unsere Lösung unterstützt beim Aufruf des EPD-Portals Single-Sign-On. </t>
  </si>
  <si>
    <t xml:space="preserve">Kein IHE Standard
Standard: SAML 2
Transaktion: Artifact Resolution Protocol </t>
  </si>
  <si>
    <t>Nein</t>
  </si>
  <si>
    <t>Unsere Lösung übermittelt beim Aufruf des EPD-Portals Kontextinformationen des entsprechenden Patienten, damit nach dem Einloggen das EPD des entsprechenden Patienten geöffnet ist, sofern dieser Patient über ein EPD verfügt.</t>
  </si>
  <si>
    <t>HTTP-Standard für Parameter-Mitgabe bei Aufruf 1.</t>
  </si>
  <si>
    <t>Integrationstiefe 2.1 - Das Primärsystem prüft, ob ein EPD vorhanden ist</t>
  </si>
  <si>
    <t>Unsere Lösung prüft anhand demografischer Daten, ob ein Patient / eine Patientin über ein EPD verfügt.</t>
  </si>
  <si>
    <t>Das Primärsystem muss die UPI-Abfrage oder eine proprietäre Schnittstelle zur entsprechenden Gemeinschaft unterstützen.</t>
  </si>
  <si>
    <t xml:space="preserve">Die einmalige Registrierung (Verlinkung mit dem MPI) der Patienten im EPD, kann man direkt aus unserem Primärsystem machen.  </t>
  </si>
  <si>
    <t>Profil: PIXV3
Akteur: Patient Identity Source
Transaktion: Patient Identity Feed [ITI-44]</t>
  </si>
  <si>
    <t>Unser Primärsystem kennzeichnet Patienten die ein EPD haben. Diese Kennzeichnung geschieht automatisch nach erfolgter Prüfung auf Vorhandensein eines EPD und soll für Mitarbeitende der Gesundheitseinrichtung auf einen Blick ersichtlich sein.</t>
  </si>
  <si>
    <t>Funktionale Anforderung an die Lösung.</t>
  </si>
  <si>
    <t>Unsere Lösung prüft bei der Terminvergabe für Patienten automatisch, ob der entsprechende Patient über ein EPD verfügt.</t>
  </si>
  <si>
    <t>Zeitpunkt der Prüfung: Funktionale Anforderung an die Lösung.
Prüfung: Das Primärsystem muss die UPI-Abfrage oder eine proprietäre Schnittstelle zur entsprechenden Gemeinschaft unterstützen.</t>
  </si>
  <si>
    <t xml:space="preserve">Das Primärsystem muss die UPI-Abfrage oder eine proprietäre Schnittstelle zur entsprechenden Gemeinschaft unterstützen. </t>
  </si>
  <si>
    <t xml:space="preserve">Unsere Lösung bietet die Möglichkeit das Intervall für die Abstände der automatischen Prüfung auf ein EPD in meinem Primärsystem selbst definieren. </t>
  </si>
  <si>
    <t>Integrationstiefe 2.2 - Das Primärsystem ermöglicht den Dokumentenaustausch (Up- und Download)</t>
  </si>
  <si>
    <t>Grundvoraussetzung</t>
  </si>
  <si>
    <t>Für einen lesenden und/oder schreibenden Zugriff auf Dokumente muss das Profil PIXV3 implementiert sein</t>
  </si>
  <si>
    <t>Profil : PIXV3
Akteur: Patient Identitfier Cross Reference Consumer
Transaktion: PIXV3 Query [ITI-45]</t>
  </si>
  <si>
    <t>Für einen lesenden und/oder schreibenden Zugriff auf Metadaten muss das Profil XUA implementiert sein</t>
  </si>
  <si>
    <t>Profil: XUA
Akteur: X-Service User 
Transaktion: Provide X-User Assertion [ITI-40]</t>
  </si>
  <si>
    <t xml:space="preserve">Unsere Lösung ermöglicht den automatischen Upload erstellter PDF-Dokumente ins EPD. 
Dazu unterstützt unser Primärsystem die Definition der als behandlungsrelevant geltenden Dokumente in den Grundeinstellungen. </t>
  </si>
  <si>
    <t xml:space="preserve">Unsere Lösung unterstützt eine Mapping-Tabelle, über welche die im Primärsystem verwendeten Dokumententypen und -klassen, auf die im EPD-Kontext verwendeten Metadaten umgeschrieben/transkodiert werden. 
Dieses Umschreiben funktioniert in beide Richtungen und automatisiert; beim Herunterladen wie auch beim Hochladen. </t>
  </si>
  <si>
    <t xml:space="preserve">Unsere Lösung bietet die Möglichkeit für Informationen manuell eine Zeitverzögerung zwischen der Freigabe des Dokumentes und dem Hochladen ins EPD zu hinterlegen. </t>
  </si>
  <si>
    <t xml:space="preserve">Unsere Lösung bietet die Funktion einer automatisierten regelmässigen Erstellung von PDF-Dokumenten und deren Upload ins EPD. 
Beispiel der Spitex: Einmal pro Woche erstellt das Primärsystem einen Pflegebericht anhand der Pflegedokumentation der letzten 7 Tage. </t>
  </si>
  <si>
    <t xml:space="preserve">Unsere Lösung erstellt eine Protokollierung des technischen Users, welche Transaktionen automatisch gemacht wurden. </t>
  </si>
  <si>
    <t>Profil: ATNA
Akteur: Secure Application oder Secure Node
Transaktion: Record Audit Event [ITI-20]</t>
  </si>
  <si>
    <t>Profil: XDS.b 
Akteur: Document Consumer
Transaktion: Registry Stored Query [ITI-18]</t>
  </si>
  <si>
    <t xml:space="preserve">Unser Primärsystem prüft, ob es im EPD eines Patienten / einer Patientin seit dem letzten Zugriff der Gesundheitseinrichtung Änderungen gab und kann dies anzeigen, falls es Änderungen gegeben hat.
Technische Bedingung: Patient muss angewählt sein. </t>
  </si>
  <si>
    <t xml:space="preserve">Die Lösung muss nach der Auswahl des Patienten eine Abfrage der Dokument-Metadaten ausführen und erkennen, ob neue Informationen hinzugekommen sind. 
Technische Anforderung:
Profil: XDS.b 
Akteur: Document Consumer
Transaktion: Registry Stored Query [ITI-18] </t>
  </si>
  <si>
    <t>Unsere Lösung ist in der Lage, der zugriffsberechtigten Person eine Meldung auszugeben, sobald neue Informationen im EPD vorliegen.</t>
  </si>
  <si>
    <t>Generieren der Meldung: Funktionale Anforderung an die Lösung
Abfrage gemäss Anforderung 2.216</t>
  </si>
  <si>
    <t>Die Darstellung der Daten ist eine funktionale Anforderung an die Lösung.
Technische Anforderung: 
Profil: XDS.b 
Akteur: Document Consumer
Transaktion: Registry Stored Query [ITI-18]</t>
  </si>
  <si>
    <t>Unsere Lösung ermöglicht den direkten Download und die Speicherung von Dokumenten aus der Übersichtsliste im Primärsystem.</t>
  </si>
  <si>
    <t>Möglichkeit zur Auswahl: Funktionale Anforderung an die Benutzeroberfläche des Primärsystems.
Download: Das Primärsystem muss den IHE-Document-Consumer des XDS.b Profils implementieren.</t>
  </si>
  <si>
    <t>Die Sortierung der in der Lösung angezeigten Informationen, kann durch den Benutzer bestimmt werden (alphabetisch nach Dateinamen, chronologisch nach Erstellungsdatum, etc.).</t>
  </si>
  <si>
    <t>Unsere Lösung ermöglicht das Filtern der im EPD liegenden Dokumente nach Dokumenttyp und -klasse.</t>
  </si>
  <si>
    <t>Nicht alle (Stamm-) Gemeinschaften unterstützen diese Funktion über die Schnittstellen. Sollten die (Stamm-) Gemeinschaften dies zulassen, gelten folgende technische Anforderung: 
Profil: HPD
Akteur: Provider Information Source und Provider Information Consumer
Transkation: Provider Information Feed [ITI-59] und Provider Information Query [ITI-58]</t>
  </si>
  <si>
    <t xml:space="preserve">Über unsere Lösung können Hilfspersonen den entsprechenden Gesundheitsfachpersonen zugewiesen werden. </t>
  </si>
  <si>
    <t>Profil: HPD
Akteur: Provider Information Source und Provider Information Consumer
Transkation: Provider Information Feed [ITI-59] und Provider Information Query [ITI-58]</t>
  </si>
  <si>
    <t>Profil: CH:PPQ
Akteur: Authorization Decision Provider
Transaktion: PPQ</t>
  </si>
  <si>
    <t>*Anforderung muss im Primärsystem umgesetzt sein, damit die entsprechende Integrationstiefe erreicht wird.</t>
  </si>
  <si>
    <t>Logik / Zählung für automatische Ausgabe der Integrationsstufe in Feld D2 - F2</t>
  </si>
  <si>
    <t>Alle Pflichtfelder pro Integrationstufe erfüllt? (Angaben aus Spalte E)</t>
  </si>
  <si>
    <t>Summe</t>
  </si>
  <si>
    <t>Integrationstiefe 0</t>
  </si>
  <si>
    <t>Integrationstiefe 1</t>
  </si>
  <si>
    <t>Integrationstiefe 2.1</t>
  </si>
  <si>
    <t>Integrationstiefe 2.2</t>
  </si>
  <si>
    <t>Integrationstiefe 2.3</t>
  </si>
  <si>
    <t>Zählung für leere Felder in Spalte E</t>
  </si>
  <si>
    <t xml:space="preserve">Summe </t>
  </si>
  <si>
    <t>Integrationsstufe 0 (E7)</t>
  </si>
  <si>
    <t xml:space="preserve">Anwendungsfälle </t>
  </si>
  <si>
    <t>Unser Primärsystem bietet mir eine Übersicht über die im EPD liegenden Informationen, für die ein Mitarbeiter oder eine Mitarbeiterin einer Gesundheitseinrichtung zugriffsberechtigt ist, inkl. Dateiname, Dateityp, Dateiklasse und Erstellungsdatum.</t>
  </si>
  <si>
    <t>Anleitung zur Bewirtschaftung des Excel-Dokumentes</t>
  </si>
  <si>
    <t xml:space="preserve">1. Das Excel-Blatt und die Arbeitsmappe sind gesperrt. Durch Anbieter, die die Selbstdeklaration ausfüllen, können nur die gelb markierten Felder ausgefüllt werden. </t>
  </si>
  <si>
    <t xml:space="preserve">Automatismen / Formeln </t>
  </si>
  <si>
    <t>Antworten für Spalte E</t>
  </si>
  <si>
    <t xml:space="preserve">Hier sind die Listenwerte für die Beantwortung der Anwendungsfälle in Spalte E auf dem Blatt "Selbstdeklaration" hinterlegt. </t>
  </si>
  <si>
    <t>Bezeichnung</t>
  </si>
  <si>
    <t>Formel</t>
  </si>
  <si>
    <t>1. Alle Pflichtfelder pro Integrationstufe erfüllt? (Angaben aus Spalte E)</t>
  </si>
  <si>
    <t>2. Logik / Zählung für automatische Ausgabe der Integrationsstufe in Feld D2 - F2</t>
  </si>
  <si>
    <t xml:space="preserve">Mit dieser Logik wird verhindert, dass eine hohe Integrationstiefe ausgegeben wird, obwohl Pflichtanforderungen aus niedrigeren Integrationstiefen nicht erfüllt wurden. </t>
  </si>
  <si>
    <t xml:space="preserve">In den Zellen D15 - D19 wird die Prüfung auf Erreichung der Integrationstiefe gemacht. Wurde die Integrationstiefe erreicht, erhält die erreichte Integrationstiefe einen Wert:
Tiefe 0 = 1
Tiefe 1 = 2
Tiefe 2.1 = 3
Tiefe 2.2 = 5
Tiefe 2.3 = 7
Tiefe 3 = 11 </t>
  </si>
  <si>
    <t>E11</t>
  </si>
  <si>
    <t>E12</t>
  </si>
  <si>
    <t>E13</t>
  </si>
  <si>
    <t>E14</t>
  </si>
  <si>
    <t>E18</t>
  </si>
  <si>
    <t>E19</t>
  </si>
  <si>
    <t>E20</t>
  </si>
  <si>
    <t>E21</t>
  </si>
  <si>
    <t>E22</t>
  </si>
  <si>
    <t>Integationsstufe 2.1 (E17)</t>
  </si>
  <si>
    <t>Integrationsstufe 1 (E10)</t>
  </si>
  <si>
    <t>E27</t>
  </si>
  <si>
    <t>E29</t>
  </si>
  <si>
    <t>E30</t>
  </si>
  <si>
    <t>E31</t>
  </si>
  <si>
    <t>E32</t>
  </si>
  <si>
    <t>E33</t>
  </si>
  <si>
    <t>E34</t>
  </si>
  <si>
    <t>E35</t>
  </si>
  <si>
    <t>E36</t>
  </si>
  <si>
    <t>E37</t>
  </si>
  <si>
    <t>E38</t>
  </si>
  <si>
    <t>E39</t>
  </si>
  <si>
    <t>E40</t>
  </si>
  <si>
    <t>E41</t>
  </si>
  <si>
    <t>Integrationsstufe 2.2 (E26)</t>
  </si>
  <si>
    <t>Integrationsstufe 2.3 (E44)</t>
  </si>
  <si>
    <t>E45</t>
  </si>
  <si>
    <t>E46</t>
  </si>
  <si>
    <t>E47</t>
  </si>
  <si>
    <t>Zelle D-F2, Blatt "Selbstdeklaration"</t>
  </si>
  <si>
    <r>
      <t xml:space="preserve">In Zelle D14 wird der erreichte Gesamtwert summiert. </t>
    </r>
    <r>
      <rPr>
        <b/>
        <sz val="9"/>
        <color theme="1"/>
        <rFont val="Verdana"/>
        <family val="2"/>
      </rPr>
      <t>Dieser Wert dient als Grundlage für die automatische Ausgabe der Integrationstiefe auf dem Blatt "Selbstdeklaration" in Feld D-F2</t>
    </r>
  </si>
  <si>
    <t xml:space="preserve">2. Für die Erreichung einer Integrationstiefe müssen alle Pflicht-Anforderungen (mit X in Spalte D gekennzeichnet) mit "Ja" beantwortet sein. </t>
  </si>
  <si>
    <t xml:space="preserve">3. Die Integrationstiefen sind aufeinander aufbauend. Für das Erreichen der nächsten Integrationstiefe müssen alle Pflicht-Anforderungen der vorherigen Integrationstiefe erreicht sein. </t>
  </si>
  <si>
    <r>
      <t>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r>
    <r>
      <rPr>
        <b/>
        <sz val="9"/>
        <color theme="1"/>
        <rFont val="Verdana"/>
        <family val="2"/>
      </rPr>
      <t>"</t>
    </r>
  </si>
  <si>
    <t xml:space="preserve">5. Vor der Publikation des Excel-Dokumentes auf der Webseite sind die beiden Blätter "Hilfstabelle" &amp; "Anleitung (Intern) auszublenden. </t>
  </si>
  <si>
    <t>Informationen: 
1. Bitte füllen Sie alle gelb markierten Felder aus
2. Für die Erreichung einer Integrationstiefe müssen alle Pflicht-Anforderungen (mit X in Spalte D gekennzeichnet) mit "Ja" in Spalte E beantwortet sein. 
3. Die Integrationstiefen sind aufeinander aufbauend. Für das Erreichen der nächsten Integrationstiefe müssen alle Pflicht-Anforderungen der vorherigen Integrationstiefe erreicht sein. 
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</si>
  <si>
    <t xml:space="preserve">Die Formel in den Zellen D5 - D9 prüft alle Pflicht-Anforderungen. Wurden alle Pflichtanforderungen einer Integrationstiefe mit "Ja" beantwortet, erscheint der Text "Integrationstiefe &lt;&gt; erreicht". Diese Information wird für die automatische Ausgabe der Integrationstiefe (Nr. 2 - Blauer Bereicht) benötigt. </t>
  </si>
  <si>
    <t xml:space="preserve">Nur wenn die vorherige Integrationstiefe erreicht wurde, werden den höheren Integrationstiefen die Werte vergeben. Falls die vorherige Integrationstiefe nicht erreicht wurde, wird für alle höheren Integrationstiefen der Wert 0 vergeben. </t>
  </si>
  <si>
    <r>
      <t xml:space="preserve">In den Zellen G4 - G34 wird geprüft, ob die alle Anforderungen mit "Ja" oder "Nein" beantwortet wurden. Ein leeres Feld erhält den Wert 1. In Zelle G3 werden die Werte von G4 - G34 summiert. </t>
    </r>
    <r>
      <rPr>
        <b/>
        <sz val="9"/>
        <color theme="1"/>
        <rFont val="Verdana"/>
        <family val="2"/>
      </rPr>
      <t xml:space="preserve">Der Wert in G3 wird in Zelle D-F2 auf dem Blatt "Selbsteklaration" benötigt. </t>
    </r>
  </si>
  <si>
    <r>
      <t xml:space="preserve">Für die automatische Ausgabe der erreichten Integrationsstufe oder der Meldung, dass das Formular unvollständig ist, werden die beiden </t>
    </r>
    <r>
      <rPr>
        <b/>
        <sz val="9"/>
        <color theme="1"/>
        <rFont val="Verdana"/>
        <family val="2"/>
      </rPr>
      <t>Zellen D14 und G3</t>
    </r>
    <r>
      <rPr>
        <sz val="9"/>
        <color theme="1"/>
        <rFont val="Verdana"/>
        <family val="2"/>
      </rPr>
      <t xml:space="preserve"> aus dem Blatt "Hilfstabelle" verwendet. Ist die Summe im Feld G3 &gt; 0 erscheint die Meldung "Anwendungsfälle nicht vollständige ausgefüllt. Bitte rot umrandete Felder ergänzen". Wurden alle Felder ausgefüllt, wird die gemäss Zelle G3 erreichte Integrationstiefe aufgeführt. </t>
    </r>
  </si>
  <si>
    <t xml:space="preserve">Dokumente müssen abgerufen werden können, sowie manuell herauf- und heruntergeladen werden können. </t>
  </si>
  <si>
    <t>Profil: XDS.b 
Akteur: Document Source
Transaktion: Provide and Register Document Set [ITI-41]</t>
  </si>
  <si>
    <t>PDF-Erstellung: Funktionale Anforderung an die Lösung
Upload:
Profil: XDS.b 
Akteur: Document Source
Transaktion: Provide and Register Document Set [ITI-41]</t>
  </si>
  <si>
    <t xml:space="preserve">Unsere Lösung prüft, ob behandlungsrelevante Informationen im EPD vorhanden sind, für welche die Gesundheitsfachperson/Hilfsperson der Gesundheitseinrichtung berechtigt ist/sind. </t>
  </si>
  <si>
    <t xml:space="preserve">Integrationstiefe 2.3 - Gesundheitsfachpersonen/Hilfspersonen können aus dem Primärsystem geführt werden. </t>
  </si>
  <si>
    <t>Über unsere Lösung können Gesundheitsfachpersonen und Hilfspersonen im EPD registriert werden, sofern die entsprechenden Bedingungen erfüllt und Informationen/Dokumente vorhanden sind.</t>
  </si>
  <si>
    <t>Im Primärsystem kann ich eine neue Gruppe hinzufügen und definieren. Diese Gruppe kann ich Hilfspersonen/Gesundheitsfachpersonen zuweisen.</t>
  </si>
  <si>
    <t xml:space="preserve">Unser Primärsystem ermöglicht der Gesundheitsfachperson, andere Gesundheitsfachpersonen zum Zugriff auf das EPD zu ermächtigen, gemäss Artikel 4 der EPDG Verordnung. </t>
  </si>
  <si>
    <t>Unsere Lösung bietet die Funktion, in regelmässigen Abständen automatisiert zu prüfen, ob der Patient über ein aktives EPD verfügt.
Voraussetzung: An der Arbeitsstation, von welcher die Abfrage gemacht wird, muss man als Hilfsperson/Gesundheitsfachperson EPD-konform eingeloggt sein.</t>
  </si>
  <si>
    <t xml:space="preserve">Profil: XDS.b
Akteur: Document Consumer, Document Source
Transaktion : Provide and Register Document Set [ITI-41], Retrieve Document Set [ITI-43] </t>
  </si>
  <si>
    <t>Metadaten von im EPD liegenden Dokumenten können direkt aus unserer Lösung geändert werden. Dies ist entweder mittels Aktualisierung der Dokumentenmetadaten via RMU-Profil oder alternativ durch einen Ersatz einer Dokumentenversion via XDS.b Document Replacement Option möglich.</t>
  </si>
  <si>
    <t xml:space="preserve">Profil: RMU 
Akteur: Update Initiator
Transaktion: Restricted Update Document Set [ITI-92]
Profil: XDS.b
Option: Document Replacement Option
Akteur: Document Source
Transaktion: Provide and Register Document Set-b [ITI-41]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</si>
</sst>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Verdana"/>
      <family val="2"/>
    </font>
    <font>
      <b/>
      <sz val="9"/>
      <color theme="1"/>
      <name val="Verdana"/>
      <family val="2"/>
    </font>
    <font>
      <i/>
      <sz val="9"/>
      <color theme="1"/>
      <name val="Verdana"/>
      <family val="2"/>
    </font>
    <font>
      <b/>
      <sz val="12"/>
      <color theme="1"/>
      <name val="Verdana"/>
      <family val="2"/>
    </font>
    <font>
      <sz val="12"/>
      <color theme="1"/>
      <name val="Verdana"/>
      <family val="2"/>
    </font>
    <font>
      <b/>
      <sz val="9"/>
      <name val="Verdana"/>
      <family val="2"/>
    </font>
    <font>
      <b/>
      <sz val="11"/>
      <color theme="1"/>
      <name val="Verdana"/>
      <family val="2"/>
    </font>
    <font>
      <sz val="8"/>
      <name val="Verdana"/>
      <family val="2"/>
    </font>
    <font>
      <b/>
      <sz val="11"/>
      <color theme="0"/>
      <name val="Verdana"/>
      <family val="2"/>
    </font>
    <font>
      <b/>
      <i/>
      <sz val="9"/>
      <color rgb="FFFF0000"/>
      <name val="Verdan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s>
  <borders count="5">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1">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6" fillId="0" borderId="0" xfId="0" applyFont="1" applyAlignment="1">
      <alignment horizontal="left" vertical="top" wrapText="1"/>
    </xf>
    <xf numFmtId="0" fontId="5" fillId="5" borderId="0" xfId="0" applyFont="1" applyFill="1"/>
    <xf numFmtId="0" fontId="0" fillId="5" borderId="0" xfId="0" applyFill="1"/>
    <xf numFmtId="0" fontId="1" fillId="6" borderId="0" xfId="0" applyFont="1" applyFill="1" applyAlignment="1">
      <alignment horizontal="left" vertical="top"/>
    </xf>
    <xf numFmtId="0" fontId="0" fillId="6" borderId="0" xfId="0" applyFill="1"/>
    <xf numFmtId="0" fontId="0" fillId="6" borderId="0" xfId="0" applyFill="1" applyAlignment="1">
      <alignment horizontal="left" vertical="center"/>
    </xf>
    <xf numFmtId="0" fontId="1" fillId="7" borderId="0" xfId="0" applyFont="1" applyFill="1"/>
    <xf numFmtId="0" fontId="0" fillId="7" borderId="0" xfId="0" applyFill="1" applyAlignment="1">
      <alignment horizontal="left" vertical="top"/>
    </xf>
    <xf numFmtId="0" fontId="0" fillId="7" borderId="0" xfId="0" applyFill="1"/>
    <xf numFmtId="0" fontId="0" fillId="7" borderId="0" xfId="0" applyFill="1" applyAlignment="1">
      <alignment horizontal="left" vertical="center"/>
    </xf>
    <xf numFmtId="0" fontId="1" fillId="2" borderId="0" xfId="0" applyFont="1" applyFill="1"/>
    <xf numFmtId="0" fontId="0" fillId="2" borderId="0" xfId="0" applyFill="1"/>
    <xf numFmtId="0" fontId="1" fillId="6" borderId="0" xfId="0" applyFont="1" applyFill="1"/>
    <xf numFmtId="0" fontId="2" fillId="6" borderId="0" xfId="0" applyFont="1" applyFill="1"/>
    <xf numFmtId="0" fontId="2" fillId="6" borderId="0" xfId="0" applyFont="1" applyFill="1" applyAlignment="1">
      <alignment horizontal="left" vertical="top"/>
    </xf>
    <xf numFmtId="0" fontId="5" fillId="0" borderId="0" xfId="0" applyFont="1"/>
    <xf numFmtId="0" fontId="1" fillId="8" borderId="0" xfId="0" applyFont="1" applyFill="1" applyAlignment="1">
      <alignment horizontal="left" vertical="top" wrapText="1"/>
    </xf>
    <xf numFmtId="0" fontId="8" fillId="9" borderId="0" xfId="0" applyFont="1" applyFill="1" applyAlignment="1">
      <alignment horizontal="left" vertical="top" wrapText="1"/>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left" vertical="top"/>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0" fillId="0" borderId="1" xfId="0"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left" vertical="center"/>
      <protection locked="0"/>
    </xf>
  </cellXfs>
  <cellStyles count="1">
    <cellStyle name="Standard" xfId="0" builtinId="0"/>
  </cellStyles>
  <dxfs count="4">
    <dxf>
      <font>
        <color rgb="FFFF0000"/>
      </font>
      <fill>
        <patternFill>
          <bgColor theme="0"/>
        </patternFill>
      </fill>
      <border>
        <left style="thin">
          <color rgb="FFFF0000"/>
        </left>
        <right style="thin">
          <color rgb="FFFF0000"/>
        </right>
        <top style="thin">
          <color rgb="FFFF0000"/>
        </top>
        <bottom style="thin">
          <color rgb="FFFF0000"/>
        </bottom>
      </border>
    </dxf>
    <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dxf>
    <dxf>
      <fill>
        <patternFill>
          <bgColor theme="9" tint="0.7999816888943144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0</xdr:row>
      <xdr:rowOff>137162</xdr:rowOff>
    </xdr:from>
    <xdr:to>
      <xdr:col>2</xdr:col>
      <xdr:colOff>49680</xdr:colOff>
      <xdr:row>3</xdr:row>
      <xdr:rowOff>27241</xdr:rowOff>
    </xdr:to>
    <xdr:sp macro="" textlink="">
      <xdr:nvSpPr>
        <xdr:cNvPr id="2" name="Ellipse 1">
          <a:extLst>
            <a:ext uri="{FF2B5EF4-FFF2-40B4-BE49-F238E27FC236}">
              <a16:creationId xmlns:a16="http://schemas.microsoft.com/office/drawing/2014/main" id="{8A1A152D-B73D-4309-8ED3-8498138A839D}"/>
            </a:ext>
          </a:extLst>
        </xdr:cNvPr>
        <xdr:cNvSpPr>
          <a:spLocks noChangeAspect="1"/>
        </xdr:cNvSpPr>
      </xdr:nvSpPr>
      <xdr:spPr>
        <a:xfrm>
          <a:off x="2004060" y="1371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1</a:t>
          </a:r>
          <a:endParaRPr lang="de-CH" sz="1100" b="1"/>
        </a:p>
      </xdr:txBody>
    </xdr:sp>
    <xdr:clientData/>
  </xdr:twoCellAnchor>
  <xdr:twoCellAnchor>
    <xdr:from>
      <xdr:col>1</xdr:col>
      <xdr:colOff>205740</xdr:colOff>
      <xdr:row>10</xdr:row>
      <xdr:rowOff>137162</xdr:rowOff>
    </xdr:from>
    <xdr:to>
      <xdr:col>2</xdr:col>
      <xdr:colOff>11580</xdr:colOff>
      <xdr:row>13</xdr:row>
      <xdr:rowOff>27241</xdr:rowOff>
    </xdr:to>
    <xdr:sp macro="" textlink="">
      <xdr:nvSpPr>
        <xdr:cNvPr id="3" name="Ellipse 2">
          <a:extLst>
            <a:ext uri="{FF2B5EF4-FFF2-40B4-BE49-F238E27FC236}">
              <a16:creationId xmlns:a16="http://schemas.microsoft.com/office/drawing/2014/main" id="{E6584D07-568D-48BA-B2EA-CD47716B2C35}"/>
            </a:ext>
          </a:extLst>
        </xdr:cNvPr>
        <xdr:cNvSpPr>
          <a:spLocks noChangeAspect="1"/>
        </xdr:cNvSpPr>
      </xdr:nvSpPr>
      <xdr:spPr>
        <a:xfrm>
          <a:off x="1965960" y="15849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2</a:t>
          </a:r>
          <a:endParaRPr lang="de-CH" sz="1100" b="1"/>
        </a:p>
      </xdr:txBody>
    </xdr:sp>
    <xdr:clientData/>
  </xdr:twoCellAnchor>
  <xdr:twoCellAnchor>
    <xdr:from>
      <xdr:col>4</xdr:col>
      <xdr:colOff>259080</xdr:colOff>
      <xdr:row>1</xdr:row>
      <xdr:rowOff>2</xdr:rowOff>
    </xdr:from>
    <xdr:to>
      <xdr:col>5</xdr:col>
      <xdr:colOff>34440</xdr:colOff>
      <xdr:row>3</xdr:row>
      <xdr:rowOff>34861</xdr:rowOff>
    </xdr:to>
    <xdr:sp macro="" textlink="">
      <xdr:nvSpPr>
        <xdr:cNvPr id="4" name="Ellipse 3">
          <a:extLst>
            <a:ext uri="{FF2B5EF4-FFF2-40B4-BE49-F238E27FC236}">
              <a16:creationId xmlns:a16="http://schemas.microsoft.com/office/drawing/2014/main" id="{B462358D-34A3-4A5E-8CA1-78C6361E0F7E}"/>
            </a:ext>
          </a:extLst>
        </xdr:cNvPr>
        <xdr:cNvSpPr>
          <a:spLocks noChangeAspect="1"/>
        </xdr:cNvSpPr>
      </xdr:nvSpPr>
      <xdr:spPr>
        <a:xfrm>
          <a:off x="7421880" y="14478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t>3</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1B10-D0FB-4B7D-9392-CC6A8BA01D9C}">
  <dimension ref="A1:G52"/>
  <sheetViews>
    <sheetView tabSelected="1" zoomScale="110" zoomScaleNormal="110" workbookViewId="0">
      <pane ySplit="1" topLeftCell="A45" activePane="bottomLeft" state="frozen"/>
      <selection pane="bottomLeft" activeCell="A8" activeCellId="1" sqref="C5:F5 A8:D52"/>
    </sheetView>
  </sheetViews>
  <sheetFormatPr baseColWidth="10" defaultColWidth="11.125" defaultRowHeight="11.25" x14ac:dyDescent="0.15"/>
  <cols>
    <col min="1" max="1" width="5.75" style="37" customWidth="1"/>
    <col min="2" max="2" width="70.625" style="38" customWidth="1"/>
    <col min="3" max="3" width="53.25" style="38" customWidth="1"/>
    <col min="4" max="4" width="8" style="37" customWidth="1"/>
    <col min="5" max="5" width="10.125" style="39" customWidth="1"/>
    <col min="6" max="6" width="30.75" style="37" customWidth="1"/>
    <col min="7" max="16384" width="11.125" style="37"/>
  </cols>
  <sheetData>
    <row r="1" spans="1:7" s="29" customFormat="1" ht="10.9" customHeight="1" x14ac:dyDescent="0.15">
      <c r="A1" s="25" t="s">
        <v>4</v>
      </c>
      <c r="B1" s="26" t="s">
        <v>5</v>
      </c>
      <c r="C1" s="26" t="s">
        <v>6</v>
      </c>
      <c r="D1" s="26" t="s">
        <v>7</v>
      </c>
      <c r="E1" s="27" t="s">
        <v>8</v>
      </c>
      <c r="F1" s="25" t="s">
        <v>9</v>
      </c>
      <c r="G1" s="28"/>
    </row>
    <row r="2" spans="1:7" s="32" customFormat="1" ht="28.35" customHeight="1" x14ac:dyDescent="0.15">
      <c r="A2" s="30" t="s">
        <v>0</v>
      </c>
      <c r="B2" s="31"/>
      <c r="C2" s="31"/>
      <c r="E2" s="33"/>
    </row>
    <row r="3" spans="1:7" s="34" customFormat="1" ht="80.45" customHeight="1" x14ac:dyDescent="0.2">
      <c r="A3" s="56" t="s">
        <v>125</v>
      </c>
      <c r="B3" s="57"/>
      <c r="C3" s="57"/>
      <c r="D3" s="57"/>
      <c r="E3" s="57"/>
      <c r="F3" s="58"/>
    </row>
    <row r="4" spans="1:7" s="32" customFormat="1" ht="14.45" customHeight="1" x14ac:dyDescent="0.15">
      <c r="A4" s="35"/>
      <c r="B4" s="35"/>
      <c r="C4" s="35"/>
      <c r="D4" s="35"/>
      <c r="E4" s="35"/>
      <c r="F4" s="35"/>
    </row>
    <row r="5" spans="1:7" ht="22.7" customHeight="1" x14ac:dyDescent="0.15">
      <c r="A5" s="59" t="s">
        <v>1</v>
      </c>
      <c r="B5" s="59"/>
      <c r="C5" s="36" t="s">
        <v>2</v>
      </c>
      <c r="D5" s="55" t="str">
        <f>IF(Hilfstabelle!G3&gt;0,"Anwendungsfälle nicht vollständige ausgefüllt. Bitte rot umrandete Felder ergänzen",IF(Hilfstabelle!D14=1,"Integrationstiefe 0",IF(Hilfstabelle!D14=3,"Integrationstiefe 1",IF(Hilfstabelle!D14=6,"Integrationstiefe 2.1",IF(Hilfstabelle!D14=11,"Integrationstiefe 2.2",IF(Hilfstabelle!D14=18,"Integrationstiefe 2.3","Keine Integrationstiefe erreicht"))))))</f>
        <v>Anwendungsfälle nicht vollständige ausgefüllt. Bitte rot umrandete Felder ergänzen</v>
      </c>
      <c r="E5" s="55"/>
      <c r="F5" s="55"/>
    </row>
    <row r="6" spans="1:7" ht="24" customHeight="1" x14ac:dyDescent="0.15">
      <c r="A6" s="60" t="s">
        <v>3</v>
      </c>
      <c r="B6" s="60"/>
    </row>
    <row r="7" spans="1:7" x14ac:dyDescent="0.15">
      <c r="A7" s="40"/>
    </row>
    <row r="8" spans="1:7" s="28" customFormat="1" ht="16.7" customHeight="1" x14ac:dyDescent="0.15">
      <c r="A8" s="48" t="s">
        <v>10</v>
      </c>
      <c r="B8" s="49"/>
      <c r="C8" s="49"/>
      <c r="D8" s="48"/>
      <c r="E8" s="42"/>
      <c r="F8" s="41"/>
    </row>
    <row r="9" spans="1:7" ht="24" customHeight="1" x14ac:dyDescent="0.15">
      <c r="A9" s="50">
        <v>0.1</v>
      </c>
      <c r="B9" s="51" t="s">
        <v>11</v>
      </c>
      <c r="C9" s="51" t="s">
        <v>12</v>
      </c>
      <c r="D9" s="52" t="s">
        <v>13</v>
      </c>
      <c r="E9" s="6"/>
      <c r="F9" s="5"/>
    </row>
    <row r="10" spans="1:7" x14ac:dyDescent="0.15">
      <c r="A10" s="50"/>
      <c r="B10" s="51"/>
      <c r="C10" s="51"/>
      <c r="D10" s="50"/>
      <c r="E10" s="45"/>
      <c r="F10" s="43"/>
    </row>
    <row r="11" spans="1:7" s="28" customFormat="1" ht="16.7" customHeight="1" x14ac:dyDescent="0.15">
      <c r="A11" s="48" t="s">
        <v>15</v>
      </c>
      <c r="B11" s="49"/>
      <c r="C11" s="49"/>
      <c r="D11" s="48"/>
      <c r="E11" s="42"/>
      <c r="F11" s="41"/>
    </row>
    <row r="12" spans="1:7" ht="22.5" x14ac:dyDescent="0.15">
      <c r="A12" s="50">
        <v>1.1000000000000001</v>
      </c>
      <c r="B12" s="51" t="s">
        <v>16</v>
      </c>
      <c r="C12" s="51" t="s">
        <v>17</v>
      </c>
      <c r="D12" s="52" t="s">
        <v>13</v>
      </c>
      <c r="E12" s="6"/>
      <c r="F12" s="5"/>
    </row>
    <row r="13" spans="1:7" ht="39.6" customHeight="1" x14ac:dyDescent="0.15">
      <c r="A13" s="50">
        <v>1.2</v>
      </c>
      <c r="B13" s="51" t="s">
        <v>18</v>
      </c>
      <c r="C13" s="51" t="s">
        <v>19</v>
      </c>
      <c r="D13" s="52" t="s">
        <v>13</v>
      </c>
      <c r="E13" s="6"/>
      <c r="F13" s="5"/>
    </row>
    <row r="14" spans="1:7" ht="36.950000000000003" customHeight="1" x14ac:dyDescent="0.15">
      <c r="A14" s="50">
        <v>1.3</v>
      </c>
      <c r="B14" s="51" t="s">
        <v>20</v>
      </c>
      <c r="C14" s="51" t="s">
        <v>21</v>
      </c>
      <c r="D14" s="52" t="s">
        <v>13</v>
      </c>
      <c r="E14" s="6"/>
      <c r="F14" s="5"/>
    </row>
    <row r="15" spans="1:7" ht="39.950000000000003" customHeight="1" x14ac:dyDescent="0.15">
      <c r="A15" s="50">
        <v>1.4</v>
      </c>
      <c r="B15" s="51" t="s">
        <v>22</v>
      </c>
      <c r="C15" s="51" t="s">
        <v>23</v>
      </c>
      <c r="D15" s="50"/>
      <c r="E15" s="6"/>
      <c r="F15" s="5"/>
    </row>
    <row r="16" spans="1:7" ht="35.450000000000003" customHeight="1" x14ac:dyDescent="0.15">
      <c r="A16" s="50">
        <v>1.5</v>
      </c>
      <c r="B16" s="51" t="s">
        <v>25</v>
      </c>
      <c r="C16" s="51" t="s">
        <v>26</v>
      </c>
      <c r="D16" s="50"/>
      <c r="E16" s="6"/>
      <c r="F16" s="5"/>
    </row>
    <row r="17" spans="1:7" x14ac:dyDescent="0.15">
      <c r="A17" s="50"/>
      <c r="B17" s="51"/>
      <c r="C17" s="51"/>
      <c r="D17" s="50"/>
      <c r="E17" s="45"/>
      <c r="F17" s="43"/>
    </row>
    <row r="18" spans="1:7" s="28" customFormat="1" ht="16.7" customHeight="1" x14ac:dyDescent="0.15">
      <c r="A18" s="48" t="s">
        <v>27</v>
      </c>
      <c r="B18" s="49"/>
      <c r="C18" s="49"/>
      <c r="D18" s="48"/>
      <c r="E18" s="42"/>
      <c r="F18" s="41"/>
    </row>
    <row r="19" spans="1:7" ht="22.5" x14ac:dyDescent="0.15">
      <c r="A19" s="50">
        <v>2.11</v>
      </c>
      <c r="B19" s="51" t="s">
        <v>28</v>
      </c>
      <c r="C19" s="51" t="s">
        <v>29</v>
      </c>
      <c r="D19" s="52" t="s">
        <v>13</v>
      </c>
      <c r="E19" s="6"/>
      <c r="F19" s="5"/>
    </row>
    <row r="20" spans="1:7" ht="39.950000000000003" customHeight="1" x14ac:dyDescent="0.15">
      <c r="A20" s="50">
        <v>2.12</v>
      </c>
      <c r="B20" s="51" t="s">
        <v>30</v>
      </c>
      <c r="C20" s="51" t="s">
        <v>31</v>
      </c>
      <c r="D20" s="52" t="s">
        <v>13</v>
      </c>
      <c r="E20" s="6"/>
      <c r="F20" s="5"/>
    </row>
    <row r="21" spans="1:7" ht="33.75" x14ac:dyDescent="0.15">
      <c r="A21" s="50">
        <v>2.13</v>
      </c>
      <c r="B21" s="51" t="s">
        <v>32</v>
      </c>
      <c r="C21" s="51" t="s">
        <v>33</v>
      </c>
      <c r="D21" s="50"/>
      <c r="E21" s="6"/>
      <c r="F21" s="5"/>
    </row>
    <row r="22" spans="1:7" ht="45" x14ac:dyDescent="0.15">
      <c r="A22" s="50">
        <v>2.14</v>
      </c>
      <c r="B22" s="51" t="s">
        <v>34</v>
      </c>
      <c r="C22" s="51" t="s">
        <v>35</v>
      </c>
      <c r="D22" s="50"/>
      <c r="E22" s="6"/>
      <c r="F22" s="5"/>
    </row>
    <row r="23" spans="1:7" ht="55.35" customHeight="1" x14ac:dyDescent="0.15">
      <c r="A23" s="50">
        <v>2.15</v>
      </c>
      <c r="B23" s="51" t="s">
        <v>138</v>
      </c>
      <c r="C23" s="51" t="s">
        <v>36</v>
      </c>
      <c r="D23" s="50"/>
      <c r="E23" s="6"/>
      <c r="F23" s="5"/>
    </row>
    <row r="24" spans="1:7" ht="22.5" x14ac:dyDescent="0.15">
      <c r="A24" s="50">
        <v>2.16</v>
      </c>
      <c r="B24" s="51" t="s">
        <v>37</v>
      </c>
      <c r="C24" s="51" t="s">
        <v>33</v>
      </c>
      <c r="D24" s="50"/>
      <c r="E24" s="6"/>
      <c r="F24" s="5"/>
    </row>
    <row r="25" spans="1:7" x14ac:dyDescent="0.15">
      <c r="A25" s="50"/>
      <c r="B25" s="51"/>
      <c r="C25" s="51"/>
      <c r="D25" s="50"/>
      <c r="E25" s="45"/>
      <c r="F25" s="43"/>
    </row>
    <row r="26" spans="1:7" s="28" customFormat="1" ht="16.7" customHeight="1" x14ac:dyDescent="0.15">
      <c r="A26" s="48" t="s">
        <v>38</v>
      </c>
      <c r="B26" s="49"/>
      <c r="C26" s="49"/>
      <c r="D26" s="48"/>
      <c r="E26" s="42"/>
      <c r="F26" s="41"/>
      <c r="G26" s="37"/>
    </row>
    <row r="27" spans="1:7" s="47" customFormat="1" x14ac:dyDescent="0.15">
      <c r="A27" s="52" t="s">
        <v>39</v>
      </c>
      <c r="B27" s="53"/>
      <c r="C27" s="53"/>
      <c r="D27" s="52"/>
      <c r="E27" s="46"/>
      <c r="F27" s="44"/>
      <c r="G27" s="37"/>
    </row>
    <row r="28" spans="1:7" ht="33.75" x14ac:dyDescent="0.15">
      <c r="A28" s="50"/>
      <c r="B28" s="51" t="s">
        <v>40</v>
      </c>
      <c r="C28" s="51" t="s">
        <v>41</v>
      </c>
      <c r="D28" s="52" t="s">
        <v>13</v>
      </c>
      <c r="E28" s="6"/>
      <c r="F28" s="5"/>
    </row>
    <row r="29" spans="1:7" ht="33.75" x14ac:dyDescent="0.15">
      <c r="A29" s="50"/>
      <c r="B29" s="51" t="s">
        <v>42</v>
      </c>
      <c r="C29" s="51" t="s">
        <v>43</v>
      </c>
      <c r="D29" s="52" t="s">
        <v>13</v>
      </c>
      <c r="E29" s="6"/>
      <c r="F29" s="5"/>
    </row>
    <row r="30" spans="1:7" ht="45" x14ac:dyDescent="0.15">
      <c r="A30" s="50"/>
      <c r="B30" s="54" t="s">
        <v>130</v>
      </c>
      <c r="C30" s="54" t="s">
        <v>139</v>
      </c>
      <c r="D30" s="52" t="s">
        <v>13</v>
      </c>
      <c r="E30" s="6"/>
      <c r="F30" s="5"/>
    </row>
    <row r="31" spans="1:7" ht="14.45" customHeight="1" x14ac:dyDescent="0.15">
      <c r="A31" s="52" t="s">
        <v>76</v>
      </c>
      <c r="B31" s="51"/>
      <c r="C31" s="51"/>
      <c r="D31" s="50"/>
      <c r="E31" s="45"/>
      <c r="F31" s="43"/>
    </row>
    <row r="32" spans="1:7" ht="47.45" customHeight="1" x14ac:dyDescent="0.15">
      <c r="A32" s="50">
        <v>2.2109999999999999</v>
      </c>
      <c r="B32" s="51" t="s">
        <v>44</v>
      </c>
      <c r="C32" s="51" t="s">
        <v>131</v>
      </c>
      <c r="D32" s="52" t="s">
        <v>13</v>
      </c>
      <c r="E32" s="6"/>
      <c r="F32" s="5"/>
    </row>
    <row r="33" spans="1:6" ht="56.25" x14ac:dyDescent="0.15">
      <c r="A33" s="50">
        <v>2.2120000000000002</v>
      </c>
      <c r="B33" s="51" t="s">
        <v>45</v>
      </c>
      <c r="C33" s="51" t="s">
        <v>33</v>
      </c>
      <c r="D33" s="50"/>
      <c r="E33" s="6"/>
      <c r="F33" s="5"/>
    </row>
    <row r="34" spans="1:6" ht="39.950000000000003" customHeight="1" x14ac:dyDescent="0.15">
      <c r="A34" s="50">
        <v>2.2130000000000001</v>
      </c>
      <c r="B34" s="51" t="s">
        <v>46</v>
      </c>
      <c r="C34" s="51" t="s">
        <v>33</v>
      </c>
      <c r="D34" s="50"/>
      <c r="E34" s="6"/>
      <c r="F34" s="5"/>
    </row>
    <row r="35" spans="1:6" ht="56.25" x14ac:dyDescent="0.15">
      <c r="A35" s="50">
        <v>2.214</v>
      </c>
      <c r="B35" s="51" t="s">
        <v>47</v>
      </c>
      <c r="C35" s="51" t="s">
        <v>132</v>
      </c>
      <c r="D35" s="50"/>
      <c r="E35" s="6"/>
      <c r="F35" s="5"/>
    </row>
    <row r="36" spans="1:6" ht="33.75" x14ac:dyDescent="0.15">
      <c r="A36" s="50">
        <v>2.2149999999999999</v>
      </c>
      <c r="B36" s="51" t="s">
        <v>48</v>
      </c>
      <c r="C36" s="51" t="s">
        <v>49</v>
      </c>
      <c r="D36" s="52" t="s">
        <v>13</v>
      </c>
      <c r="E36" s="6"/>
      <c r="F36" s="5"/>
    </row>
    <row r="37" spans="1:6" ht="44.45" customHeight="1" x14ac:dyDescent="0.15">
      <c r="A37" s="50">
        <v>2.2160000000000002</v>
      </c>
      <c r="B37" s="51" t="s">
        <v>133</v>
      </c>
      <c r="C37" s="51" t="s">
        <v>50</v>
      </c>
      <c r="D37" s="52" t="s">
        <v>13</v>
      </c>
      <c r="E37" s="6"/>
      <c r="F37" s="5"/>
    </row>
    <row r="38" spans="1:6" ht="90" x14ac:dyDescent="0.15">
      <c r="A38" s="50">
        <v>2.2170000000000001</v>
      </c>
      <c r="B38" s="51" t="s">
        <v>51</v>
      </c>
      <c r="C38" s="51" t="s">
        <v>52</v>
      </c>
      <c r="D38" s="52" t="s">
        <v>13</v>
      </c>
      <c r="E38" s="6"/>
      <c r="F38" s="5"/>
    </row>
    <row r="39" spans="1:6" ht="22.5" x14ac:dyDescent="0.15">
      <c r="A39" s="50">
        <v>2.218</v>
      </c>
      <c r="B39" s="51" t="s">
        <v>53</v>
      </c>
      <c r="C39" s="51" t="s">
        <v>54</v>
      </c>
      <c r="D39" s="50"/>
      <c r="E39" s="6"/>
      <c r="F39" s="5"/>
    </row>
    <row r="40" spans="1:6" ht="82.35" customHeight="1" x14ac:dyDescent="0.15">
      <c r="A40" s="50">
        <v>2.2189999999999999</v>
      </c>
      <c r="B40" s="51" t="s">
        <v>77</v>
      </c>
      <c r="C40" s="51" t="s">
        <v>55</v>
      </c>
      <c r="D40" s="50"/>
      <c r="E40" s="6"/>
      <c r="F40" s="5"/>
    </row>
    <row r="41" spans="1:6" ht="45" x14ac:dyDescent="0.15">
      <c r="A41" s="50">
        <v>2.2200000000000002</v>
      </c>
      <c r="B41" s="51" t="s">
        <v>56</v>
      </c>
      <c r="C41" s="51" t="s">
        <v>57</v>
      </c>
      <c r="D41" s="52" t="s">
        <v>13</v>
      </c>
      <c r="E41" s="6"/>
      <c r="F41" s="5"/>
    </row>
    <row r="42" spans="1:6" ht="33.75" x14ac:dyDescent="0.15">
      <c r="A42" s="50">
        <v>2.2210000000000001</v>
      </c>
      <c r="B42" s="51" t="s">
        <v>58</v>
      </c>
      <c r="C42" s="51" t="s">
        <v>33</v>
      </c>
      <c r="D42" s="50"/>
      <c r="E42" s="6"/>
      <c r="F42" s="5"/>
    </row>
    <row r="43" spans="1:6" ht="22.5" x14ac:dyDescent="0.15">
      <c r="A43" s="50">
        <v>2.222</v>
      </c>
      <c r="B43" s="51" t="s">
        <v>59</v>
      </c>
      <c r="C43" s="51" t="s">
        <v>33</v>
      </c>
      <c r="D43" s="51"/>
      <c r="E43" s="6"/>
      <c r="F43" s="5"/>
    </row>
    <row r="44" spans="1:6" ht="101.25" x14ac:dyDescent="0.15">
      <c r="A44" s="50">
        <v>2.2229999999999999</v>
      </c>
      <c r="B44" s="51" t="s">
        <v>140</v>
      </c>
      <c r="C44" s="51" t="s">
        <v>141</v>
      </c>
      <c r="D44" s="53" t="s">
        <v>13</v>
      </c>
      <c r="E44" s="6"/>
      <c r="F44" s="5"/>
    </row>
    <row r="45" spans="1:6" x14ac:dyDescent="0.15">
      <c r="A45" s="50"/>
      <c r="B45" s="51"/>
      <c r="C45" s="51"/>
      <c r="D45" s="50"/>
      <c r="E45" s="45"/>
      <c r="F45" s="43"/>
    </row>
    <row r="46" spans="1:6" s="28" customFormat="1" ht="16.7" customHeight="1" x14ac:dyDescent="0.15">
      <c r="A46" s="48" t="s">
        <v>134</v>
      </c>
      <c r="B46" s="49"/>
      <c r="C46" s="49"/>
      <c r="D46" s="48"/>
      <c r="E46" s="42"/>
      <c r="F46" s="41"/>
    </row>
    <row r="47" spans="1:6" ht="101.25" x14ac:dyDescent="0.15">
      <c r="A47" s="50">
        <v>2.31</v>
      </c>
      <c r="B47" s="51" t="s">
        <v>135</v>
      </c>
      <c r="C47" s="51" t="s">
        <v>60</v>
      </c>
      <c r="D47" s="52" t="s">
        <v>13</v>
      </c>
      <c r="E47" s="6"/>
      <c r="F47" s="5"/>
    </row>
    <row r="48" spans="1:6" ht="56.25" x14ac:dyDescent="0.15">
      <c r="A48" s="50">
        <v>2.3199999999999998</v>
      </c>
      <c r="B48" s="51" t="s">
        <v>61</v>
      </c>
      <c r="C48" s="51" t="s">
        <v>62</v>
      </c>
      <c r="D48" s="52" t="s">
        <v>13</v>
      </c>
      <c r="E48" s="6"/>
      <c r="F48" s="5"/>
    </row>
    <row r="49" spans="1:6" ht="56.25" x14ac:dyDescent="0.15">
      <c r="A49" s="50">
        <v>2.33</v>
      </c>
      <c r="B49" s="51" t="s">
        <v>136</v>
      </c>
      <c r="C49" s="51" t="s">
        <v>62</v>
      </c>
      <c r="D49" s="52" t="s">
        <v>13</v>
      </c>
      <c r="E49" s="6"/>
      <c r="F49" s="5"/>
    </row>
    <row r="50" spans="1:6" ht="33.75" x14ac:dyDescent="0.15">
      <c r="A50" s="50">
        <v>2.34</v>
      </c>
      <c r="B50" s="51" t="s">
        <v>137</v>
      </c>
      <c r="C50" s="51" t="s">
        <v>63</v>
      </c>
      <c r="D50" s="52" t="s">
        <v>13</v>
      </c>
      <c r="E50" s="6"/>
      <c r="F50" s="5"/>
    </row>
    <row r="51" spans="1:6" x14ac:dyDescent="0.15">
      <c r="A51" s="2"/>
      <c r="B51" s="1"/>
      <c r="C51" s="1"/>
      <c r="D51" s="2"/>
    </row>
    <row r="52" spans="1:6" x14ac:dyDescent="0.15">
      <c r="A52" s="2" t="s">
        <v>64</v>
      </c>
      <c r="B52" s="1"/>
      <c r="C52" s="1"/>
      <c r="D52" s="2"/>
    </row>
  </sheetData>
  <sheetProtection algorithmName="SHA-512" hashValue="Czf1P28GgrdQ60KXyZPNf4RImwH/bnU5XotBAef+eIpgCtlFYCHv7LLN/ISnINdYxJaJAMvNCLCFe82xRe1sRA==" saltValue="I+mAzbgMpnlY/nvzmHSWKA==" spinCount="100000" sheet="1" objects="1" scenarios="1"/>
  <dataConsolidate/>
  <mergeCells count="4">
    <mergeCell ref="D5:F5"/>
    <mergeCell ref="A5:B5"/>
    <mergeCell ref="A6:B6"/>
    <mergeCell ref="A3:F3"/>
  </mergeCells>
  <conditionalFormatting sqref="E9 E12:E16 E19:E24 E28:E30 E47:E50 E32:E44">
    <cfRule type="expression" dxfId="3" priority="4">
      <formula>LEN(E9)=0</formula>
    </cfRule>
  </conditionalFormatting>
  <conditionalFormatting sqref="A8:F8">
    <cfRule type="expression" dxfId="2" priority="1">
      <formula>$D$8="Integrationstiefe 0 erreicht"</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5" id="{071BBF6A-D65B-4D5F-AD90-0105AA0A0334}">
            <xm:f>Hilfstabelle!$G$3=0</xm:f>
            <x14: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x14:dxf>
          </x14:cfRule>
          <x14:cfRule type="expression" priority="6" id="{C9CCCD6D-F3F9-45CD-8F1B-6C5458D21ABD}">
            <xm:f>Hilfstabelle!$G$3&gt;0</xm:f>
            <x14:dxf>
              <font>
                <color rgb="FFFF0000"/>
              </font>
              <fill>
                <patternFill>
                  <bgColor theme="0"/>
                </patternFill>
              </fill>
              <border>
                <left style="thin">
                  <color rgb="FFFF0000"/>
                </left>
                <right style="thin">
                  <color rgb="FFFF0000"/>
                </right>
                <top style="thin">
                  <color rgb="FFFF0000"/>
                </top>
                <bottom style="thin">
                  <color rgb="FFFF0000"/>
                </bottom>
              </border>
            </x14:dxf>
          </x14:cfRule>
          <xm:sqref>D5:F5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36F23-1E82-4D9F-A048-DF65C4D9832F}">
          <x14:formula1>
            <xm:f>Hilfstabelle!$A$3:$A$4</xm:f>
          </x14:formula1>
          <xm:sqref>E9 E32:E44 E12:E16 E47:E50 E19:E24 E28:E30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E92-B3DC-4CC6-8DAB-B81213F5F6AE}">
  <dimension ref="A2:G81"/>
  <sheetViews>
    <sheetView workbookViewId="0">
      <selection activeCell="D8" sqref="D8"/>
    </sheetView>
  </sheetViews>
  <sheetFormatPr baseColWidth="10" defaultColWidth="11" defaultRowHeight="11.25" x14ac:dyDescent="0.15"/>
  <cols>
    <col min="1" max="1" width="23.125" customWidth="1"/>
    <col min="2" max="2" width="6.75" customWidth="1"/>
    <col min="3" max="3" width="23.125" customWidth="1"/>
    <col min="4" max="4" width="43.75" customWidth="1"/>
    <col min="5" max="5" width="7.25" customWidth="1"/>
    <col min="6" max="6" width="46.875" customWidth="1"/>
    <col min="9" max="9" width="17.875" customWidth="1"/>
    <col min="10" max="10" width="42.5" customWidth="1"/>
  </cols>
  <sheetData>
    <row r="2" spans="1:7" x14ac:dyDescent="0.15">
      <c r="A2" s="8" t="s">
        <v>81</v>
      </c>
      <c r="B2" s="22"/>
      <c r="C2" s="17" t="s">
        <v>66</v>
      </c>
      <c r="D2" s="18"/>
      <c r="F2" s="13" t="s">
        <v>73</v>
      </c>
      <c r="G2" s="14"/>
    </row>
    <row r="3" spans="1:7" x14ac:dyDescent="0.15">
      <c r="A3" s="9" t="s">
        <v>14</v>
      </c>
      <c r="C3" s="18"/>
      <c r="D3" s="18"/>
      <c r="F3" s="15" t="s">
        <v>74</v>
      </c>
      <c r="G3" s="14">
        <f>SUM(G4:G34)</f>
        <v>31</v>
      </c>
    </row>
    <row r="4" spans="1:7" x14ac:dyDescent="0.15">
      <c r="A4" s="9" t="s">
        <v>24</v>
      </c>
      <c r="C4" s="18"/>
      <c r="D4" s="18"/>
      <c r="F4" s="14" t="s">
        <v>75</v>
      </c>
      <c r="G4" s="14">
        <f>IF(Selbstdeklaration!E9="",1,0)</f>
        <v>1</v>
      </c>
    </row>
    <row r="5" spans="1:7" x14ac:dyDescent="0.15">
      <c r="C5" s="18" t="s">
        <v>68</v>
      </c>
      <c r="D5" s="18" t="str">
        <f>IF(Selbstdeklaration!E9="Ja","Integrationstiefe 0 erreicht","Intgrationstiefe 0 nicht erreicht")</f>
        <v>Intgrationstiefe 0 nicht erreicht</v>
      </c>
      <c r="F5" s="16" t="s">
        <v>99</v>
      </c>
      <c r="G5" s="14">
        <f>IF(Selbstdeklaration!E12="",1,0)</f>
        <v>1</v>
      </c>
    </row>
    <row r="6" spans="1:7" x14ac:dyDescent="0.15">
      <c r="C6" s="18" t="s">
        <v>69</v>
      </c>
      <c r="D6" s="18" t="str">
        <f>IF(AND(Selbstdeklaration!E12="Ja",Selbstdeklaration!E13="Ja",Selbstdeklaration!E14="Ja"),"Integrationstiefe 1 erreicht","Integrationstiefe 1 nicht erreicht")</f>
        <v>Integrationstiefe 1 nicht erreicht</v>
      </c>
      <c r="F6" s="16" t="s">
        <v>89</v>
      </c>
      <c r="G6" s="14">
        <f>IF(Selbstdeklaration!E13="",1,0)</f>
        <v>1</v>
      </c>
    </row>
    <row r="7" spans="1:7" x14ac:dyDescent="0.15">
      <c r="C7" s="18" t="s">
        <v>70</v>
      </c>
      <c r="D7" s="18" t="str">
        <f>IF(AND(Selbstdeklaration!E19="Ja",Selbstdeklaration!E20="Ja"),"Integrationstiefe 2.1 erreicht","Integrationstiefe 2.1 nicht erreicht")</f>
        <v>Integrationstiefe 2.1 nicht erreicht</v>
      </c>
      <c r="F7" s="16" t="s">
        <v>90</v>
      </c>
      <c r="G7" s="14">
        <f>IF(Selbstdeklaration!E14="",1,0)</f>
        <v>1</v>
      </c>
    </row>
    <row r="8" spans="1:7" x14ac:dyDescent="0.15">
      <c r="C8" s="18" t="s">
        <v>71</v>
      </c>
      <c r="D8" s="18" t="str">
        <f>IF(AND(Selbstdeklaration!E28="Ja",Selbstdeklaration!E29="Ja",Selbstdeklaration!E30="Ja",Selbstdeklaration!E32="Ja",Selbstdeklaration!E36="Ja",Selbstdeklaration!E37="Ja",Selbstdeklaration!E38="Ja",Selbstdeklaration!E41="Ja",Selbstdeklaration!E44="Ja"),"Integrationstiefe 2.2 erreicht","Integrationstiefe 2.2 nicht erreicht")</f>
        <v>Integrationstiefe 2.2 nicht erreicht</v>
      </c>
      <c r="F8" s="16" t="s">
        <v>91</v>
      </c>
      <c r="G8" s="14">
        <f>IF(Selbstdeklaration!E15="",1,0)</f>
        <v>1</v>
      </c>
    </row>
    <row r="9" spans="1:7" x14ac:dyDescent="0.15">
      <c r="C9" s="18" t="s">
        <v>72</v>
      </c>
      <c r="D9" s="18" t="str">
        <f>IF(AND(Selbstdeklaration!E47="Ja",Selbstdeklaration!E48="Ja",Selbstdeklaration!E49="Ja",Selbstdeklaration!E50="Ja"),"Integrationstiefe 2.3 erreicht","Integrationstiefe 2.3 nicht erreicht")</f>
        <v>Integrationstiefe 2.3 nicht erreicht</v>
      </c>
      <c r="F9" s="16" t="s">
        <v>92</v>
      </c>
      <c r="G9" s="14">
        <f>IF(Selbstdeklaration!E16="",1,0)</f>
        <v>1</v>
      </c>
    </row>
    <row r="10" spans="1:7" x14ac:dyDescent="0.15">
      <c r="F10" s="14" t="s">
        <v>98</v>
      </c>
      <c r="G10" s="14">
        <f>IF(Selbstdeklaration!E19="",1,0)</f>
        <v>1</v>
      </c>
    </row>
    <row r="11" spans="1:7" x14ac:dyDescent="0.15">
      <c r="F11" s="14" t="s">
        <v>93</v>
      </c>
      <c r="G11" s="14">
        <f>IF(Selbstdeklaration!E20="",1,0)</f>
        <v>1</v>
      </c>
    </row>
    <row r="12" spans="1:7" x14ac:dyDescent="0.15">
      <c r="C12" s="10" t="s">
        <v>65</v>
      </c>
      <c r="D12" s="11"/>
      <c r="F12" s="14" t="s">
        <v>94</v>
      </c>
      <c r="G12" s="14">
        <f>IF(Selbstdeklaration!E21="",1,0)</f>
        <v>1</v>
      </c>
    </row>
    <row r="13" spans="1:7" x14ac:dyDescent="0.15">
      <c r="C13" s="19" t="s">
        <v>83</v>
      </c>
      <c r="D13" s="10" t="s">
        <v>84</v>
      </c>
      <c r="F13" s="14" t="s">
        <v>95</v>
      </c>
      <c r="G13" s="14">
        <f>IF(Selbstdeklaration!E22="",1,0)</f>
        <v>1</v>
      </c>
    </row>
    <row r="14" spans="1:7" x14ac:dyDescent="0.15">
      <c r="C14" s="20" t="s">
        <v>67</v>
      </c>
      <c r="D14" s="21">
        <f>D15+D16+D17+D18+D19</f>
        <v>0</v>
      </c>
      <c r="F14" s="14" t="s">
        <v>96</v>
      </c>
      <c r="G14" s="14">
        <f>IF(Selbstdeklaration!E23="",1,0)</f>
        <v>1</v>
      </c>
    </row>
    <row r="15" spans="1:7" x14ac:dyDescent="0.15">
      <c r="C15" s="11" t="s">
        <v>68</v>
      </c>
      <c r="D15" s="12">
        <f>IF(D5="Integrationstiefe 0 erreicht",1,0)</f>
        <v>0</v>
      </c>
      <c r="F15" s="14" t="s">
        <v>97</v>
      </c>
      <c r="G15" s="14">
        <f>IF(Selbstdeklaration!E24="",1,0)</f>
        <v>1</v>
      </c>
    </row>
    <row r="16" spans="1:7" x14ac:dyDescent="0.15">
      <c r="C16" s="11" t="s">
        <v>69</v>
      </c>
      <c r="D16" s="12">
        <f>IF(D15&gt;0,IF(D6="Integrationstiefe 1 erreicht",2,0),0)</f>
        <v>0</v>
      </c>
      <c r="F16" s="14" t="s">
        <v>114</v>
      </c>
      <c r="G16" s="14">
        <f>IF(Selbstdeklaration!E28="",1,0)</f>
        <v>1</v>
      </c>
    </row>
    <row r="17" spans="3:7" x14ac:dyDescent="0.15">
      <c r="C17" s="11" t="s">
        <v>70</v>
      </c>
      <c r="D17" s="12">
        <f>IF(D16&gt;0,IF(D7="Integrationstiefe 2.1 erreicht",3,0),0)</f>
        <v>0</v>
      </c>
      <c r="F17" s="14" t="s">
        <v>100</v>
      </c>
      <c r="G17" s="14">
        <f>IF(Selbstdeklaration!E29="",1,0)</f>
        <v>1</v>
      </c>
    </row>
    <row r="18" spans="3:7" x14ac:dyDescent="0.15">
      <c r="C18" s="11" t="s">
        <v>71</v>
      </c>
      <c r="D18" s="12">
        <f>IF(D17&gt;0,IF(D8="Integrationstiefe 2.2 erreicht",5,0),0)</f>
        <v>0</v>
      </c>
      <c r="F18" s="14" t="s">
        <v>101</v>
      </c>
      <c r="G18" s="14">
        <f>IF(Selbstdeklaration!E32="",1,0)</f>
        <v>1</v>
      </c>
    </row>
    <row r="19" spans="3:7" x14ac:dyDescent="0.15">
      <c r="C19" s="11" t="s">
        <v>72</v>
      </c>
      <c r="D19" s="12">
        <f>IF(D18&gt;0,IF(D9="Integrationstiefe 2.3 erreicht",7,0),0)</f>
        <v>0</v>
      </c>
      <c r="F19" s="14" t="s">
        <v>102</v>
      </c>
      <c r="G19" s="14">
        <f>IF(Selbstdeklaration!E33="",1,0)</f>
        <v>1</v>
      </c>
    </row>
    <row r="20" spans="3:7" x14ac:dyDescent="0.15">
      <c r="F20" s="14" t="s">
        <v>103</v>
      </c>
      <c r="G20" s="14">
        <f>IF(Selbstdeklaration!E34="",1,0)</f>
        <v>1</v>
      </c>
    </row>
    <row r="21" spans="3:7" x14ac:dyDescent="0.15">
      <c r="F21" s="14" t="s">
        <v>104</v>
      </c>
      <c r="G21" s="14">
        <f>IF(Selbstdeklaration!E35="",1,0)</f>
        <v>1</v>
      </c>
    </row>
    <row r="22" spans="3:7" x14ac:dyDescent="0.15">
      <c r="F22" s="14" t="s">
        <v>105</v>
      </c>
      <c r="G22" s="14">
        <f>IF(Selbstdeklaration!E36="",1,0)</f>
        <v>1</v>
      </c>
    </row>
    <row r="23" spans="3:7" x14ac:dyDescent="0.15">
      <c r="F23" s="14" t="s">
        <v>106</v>
      </c>
      <c r="G23" s="14">
        <f>IF(Selbstdeklaration!E37="",1,0)</f>
        <v>1</v>
      </c>
    </row>
    <row r="24" spans="3:7" x14ac:dyDescent="0.15">
      <c r="F24" s="14" t="s">
        <v>107</v>
      </c>
      <c r="G24" s="14">
        <f>IF(Selbstdeklaration!E38="",1,0)</f>
        <v>1</v>
      </c>
    </row>
    <row r="25" spans="3:7" x14ac:dyDescent="0.15">
      <c r="F25" s="14" t="s">
        <v>108</v>
      </c>
      <c r="G25" s="14">
        <f>IF(Selbstdeklaration!E39="",1,0)</f>
        <v>1</v>
      </c>
    </row>
    <row r="26" spans="3:7" x14ac:dyDescent="0.15">
      <c r="F26" s="14" t="s">
        <v>109</v>
      </c>
      <c r="G26" s="14">
        <f>IF(Selbstdeklaration!E40="",1,0)</f>
        <v>1</v>
      </c>
    </row>
    <row r="27" spans="3:7" x14ac:dyDescent="0.15">
      <c r="F27" s="14" t="s">
        <v>110</v>
      </c>
      <c r="G27" s="14">
        <f>IF(Selbstdeklaration!E41="",1,0)</f>
        <v>1</v>
      </c>
    </row>
    <row r="28" spans="3:7" x14ac:dyDescent="0.15">
      <c r="F28" s="14" t="s">
        <v>111</v>
      </c>
      <c r="G28" s="14">
        <f>IF(Selbstdeklaration!E42="",1,0)</f>
        <v>1</v>
      </c>
    </row>
    <row r="29" spans="3:7" x14ac:dyDescent="0.15">
      <c r="F29" s="14" t="s">
        <v>112</v>
      </c>
      <c r="G29" s="14">
        <f>IF(Selbstdeklaration!E43="",1,0)</f>
        <v>1</v>
      </c>
    </row>
    <row r="30" spans="3:7" x14ac:dyDescent="0.15">
      <c r="F30" s="14" t="s">
        <v>113</v>
      </c>
      <c r="G30" s="14">
        <f>IF(Selbstdeklaration!E44="",1,0)</f>
        <v>1</v>
      </c>
    </row>
    <row r="31" spans="3:7" x14ac:dyDescent="0.15">
      <c r="F31" s="16" t="s">
        <v>115</v>
      </c>
      <c r="G31" s="14">
        <f>IF(Selbstdeklaration!E47="",1,0)</f>
        <v>1</v>
      </c>
    </row>
    <row r="32" spans="3:7" x14ac:dyDescent="0.15">
      <c r="F32" s="14" t="s">
        <v>116</v>
      </c>
      <c r="G32" s="14">
        <f>IF(Selbstdeklaration!E48="",1,0)</f>
        <v>1</v>
      </c>
    </row>
    <row r="33" spans="6:7" x14ac:dyDescent="0.15">
      <c r="F33" s="14" t="s">
        <v>117</v>
      </c>
      <c r="G33" s="14">
        <f>IF(Selbstdeklaration!E49="",1,0)</f>
        <v>1</v>
      </c>
    </row>
    <row r="34" spans="6:7" x14ac:dyDescent="0.15">
      <c r="F34" s="14" t="s">
        <v>118</v>
      </c>
      <c r="G34" s="14">
        <f>IF(Selbstdeklaration!E50="",1,0)</f>
        <v>1</v>
      </c>
    </row>
    <row r="47" spans="6:7" x14ac:dyDescent="0.15">
      <c r="F47" s="2"/>
      <c r="G47" s="3"/>
    </row>
    <row r="48" spans="6:7" x14ac:dyDescent="0.15">
      <c r="F48" s="2"/>
      <c r="G48" s="2"/>
    </row>
    <row r="49" spans="6:7" x14ac:dyDescent="0.15">
      <c r="F49" s="2"/>
      <c r="G49" s="2"/>
    </row>
    <row r="50" spans="6:7" x14ac:dyDescent="0.15">
      <c r="F50" s="4"/>
      <c r="G50" s="2"/>
    </row>
    <row r="51" spans="6:7" x14ac:dyDescent="0.15">
      <c r="F51" s="2"/>
      <c r="G51" s="2"/>
    </row>
    <row r="52" spans="6:7" x14ac:dyDescent="0.15">
      <c r="F52" s="2"/>
      <c r="G52" s="2"/>
    </row>
    <row r="53" spans="6:7" x14ac:dyDescent="0.15">
      <c r="F53" s="2"/>
      <c r="G53" s="2"/>
    </row>
    <row r="54" spans="6:7" x14ac:dyDescent="0.15">
      <c r="F54" s="2"/>
      <c r="G54" s="2"/>
    </row>
    <row r="55" spans="6:7" x14ac:dyDescent="0.15">
      <c r="F55" s="2"/>
      <c r="G55" s="2"/>
    </row>
    <row r="56" spans="6:7" x14ac:dyDescent="0.15">
      <c r="F56" s="2"/>
      <c r="G56" s="2"/>
    </row>
    <row r="57" spans="6:7" x14ac:dyDescent="0.15">
      <c r="F57" s="2"/>
      <c r="G57" s="2"/>
    </row>
    <row r="58" spans="6:7" x14ac:dyDescent="0.15">
      <c r="F58" s="2"/>
      <c r="G58" s="2"/>
    </row>
    <row r="59" spans="6:7" x14ac:dyDescent="0.15">
      <c r="F59" s="2"/>
      <c r="G59" s="2"/>
    </row>
    <row r="60" spans="6:7" x14ac:dyDescent="0.15">
      <c r="F60" s="2"/>
      <c r="G60" s="2"/>
    </row>
    <row r="61" spans="6:7" x14ac:dyDescent="0.15">
      <c r="F61" s="2"/>
      <c r="G61" s="2"/>
    </row>
    <row r="62" spans="6:7" x14ac:dyDescent="0.15">
      <c r="F62" s="2"/>
      <c r="G62" s="2"/>
    </row>
    <row r="63" spans="6:7" x14ac:dyDescent="0.15">
      <c r="F63" s="2"/>
      <c r="G63" s="2"/>
    </row>
    <row r="64" spans="6:7" x14ac:dyDescent="0.15">
      <c r="F64" s="2"/>
      <c r="G64" s="2"/>
    </row>
    <row r="65" spans="6:7" x14ac:dyDescent="0.15">
      <c r="F65" s="2"/>
      <c r="G65" s="4"/>
    </row>
    <row r="66" spans="6:7" x14ac:dyDescent="0.15">
      <c r="F66" s="2"/>
      <c r="G66" s="2"/>
    </row>
    <row r="67" spans="6:7" x14ac:dyDescent="0.15">
      <c r="F67" s="2"/>
      <c r="G67" s="2"/>
    </row>
    <row r="68" spans="6:7" x14ac:dyDescent="0.15">
      <c r="F68" s="2"/>
      <c r="G68" s="2"/>
    </row>
    <row r="69" spans="6:7" x14ac:dyDescent="0.15">
      <c r="F69" s="2"/>
      <c r="G69" s="2"/>
    </row>
    <row r="70" spans="6:7" x14ac:dyDescent="0.15">
      <c r="F70" s="2"/>
    </row>
    <row r="71" spans="6:7" x14ac:dyDescent="0.15">
      <c r="F71" s="2"/>
    </row>
    <row r="72" spans="6:7" x14ac:dyDescent="0.15">
      <c r="F72" s="2"/>
    </row>
    <row r="73" spans="6:7" x14ac:dyDescent="0.15">
      <c r="F73" s="2"/>
    </row>
    <row r="74" spans="6:7" x14ac:dyDescent="0.15">
      <c r="F74" s="2"/>
    </row>
    <row r="75" spans="6:7" x14ac:dyDescent="0.15">
      <c r="F75" s="2"/>
    </row>
    <row r="76" spans="6:7" x14ac:dyDescent="0.15">
      <c r="F76" s="2"/>
    </row>
    <row r="77" spans="6:7" x14ac:dyDescent="0.15">
      <c r="F77" s="4"/>
    </row>
    <row r="78" spans="6:7" x14ac:dyDescent="0.15">
      <c r="F78" s="2"/>
    </row>
    <row r="79" spans="6:7" x14ac:dyDescent="0.15">
      <c r="F79" s="2"/>
    </row>
    <row r="80" spans="6:7" x14ac:dyDescent="0.15">
      <c r="F80" s="2"/>
    </row>
    <row r="81" spans="6:6" x14ac:dyDescent="0.15">
      <c r="F81" s="2" t="e">
        <f t="shared" ref="F81" si="0">IF(#REF!="",1,0)</f>
        <v>#REF!</v>
      </c>
    </row>
  </sheetData>
  <phoneticPr fontId="7"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324-FE9A-4F69-B015-77791C4C741C}">
  <dimension ref="A1:A27"/>
  <sheetViews>
    <sheetView topLeftCell="A5" workbookViewId="0">
      <selection activeCell="A34" sqref="A34"/>
    </sheetView>
  </sheetViews>
  <sheetFormatPr baseColWidth="10" defaultColWidth="11" defaultRowHeight="11.25" x14ac:dyDescent="0.15"/>
  <cols>
    <col min="1" max="1" width="83.125" style="1" customWidth="1"/>
    <col min="2" max="16384" width="11" style="2"/>
  </cols>
  <sheetData>
    <row r="1" spans="1:1" ht="14.25" x14ac:dyDescent="0.15">
      <c r="A1" s="7" t="s">
        <v>78</v>
      </c>
    </row>
    <row r="4" spans="1:1" ht="28.9" customHeight="1" x14ac:dyDescent="0.15">
      <c r="A4" s="1" t="s">
        <v>79</v>
      </c>
    </row>
    <row r="5" spans="1:1" ht="28.5" customHeight="1" x14ac:dyDescent="0.15">
      <c r="A5" s="1" t="s">
        <v>121</v>
      </c>
    </row>
    <row r="6" spans="1:1" ht="34.5" customHeight="1" x14ac:dyDescent="0.15">
      <c r="A6" s="1" t="s">
        <v>122</v>
      </c>
    </row>
    <row r="7" spans="1:1" ht="60" customHeight="1" x14ac:dyDescent="0.15">
      <c r="A7" s="1" t="s">
        <v>123</v>
      </c>
    </row>
    <row r="8" spans="1:1" ht="39" customHeight="1" x14ac:dyDescent="0.15">
      <c r="A8" s="1" t="s">
        <v>124</v>
      </c>
    </row>
    <row r="9" spans="1:1" ht="11.45" customHeight="1" x14ac:dyDescent="0.15"/>
    <row r="10" spans="1:1" ht="22.9" customHeight="1" x14ac:dyDescent="0.15">
      <c r="A10" s="24" t="s">
        <v>80</v>
      </c>
    </row>
    <row r="11" spans="1:1" x14ac:dyDescent="0.15">
      <c r="A11" s="8" t="s">
        <v>81</v>
      </c>
    </row>
    <row r="12" spans="1:1" ht="22.5" x14ac:dyDescent="0.15">
      <c r="A12" s="1" t="s">
        <v>82</v>
      </c>
    </row>
    <row r="14" spans="1:1" x14ac:dyDescent="0.15">
      <c r="A14" s="17" t="s">
        <v>85</v>
      </c>
    </row>
    <row r="15" spans="1:1" ht="52.9" customHeight="1" x14ac:dyDescent="0.15">
      <c r="A15" s="1" t="s">
        <v>126</v>
      </c>
    </row>
    <row r="17" spans="1:1" x14ac:dyDescent="0.15">
      <c r="A17" s="10" t="s">
        <v>86</v>
      </c>
    </row>
    <row r="18" spans="1:1" ht="90" x14ac:dyDescent="0.15">
      <c r="A18" s="1" t="s">
        <v>88</v>
      </c>
    </row>
    <row r="19" spans="1:1" ht="43.15" customHeight="1" x14ac:dyDescent="0.15">
      <c r="A19" s="1" t="s">
        <v>127</v>
      </c>
    </row>
    <row r="20" spans="1:1" ht="33.6" customHeight="1" x14ac:dyDescent="0.15">
      <c r="A20" s="1" t="s">
        <v>87</v>
      </c>
    </row>
    <row r="21" spans="1:1" ht="33.6" customHeight="1" x14ac:dyDescent="0.15">
      <c r="A21" s="1" t="s">
        <v>120</v>
      </c>
    </row>
    <row r="23" spans="1:1" x14ac:dyDescent="0.15">
      <c r="A23" s="13" t="s">
        <v>73</v>
      </c>
    </row>
    <row r="24" spans="1:1" ht="39.6" customHeight="1" x14ac:dyDescent="0.15">
      <c r="A24" s="1" t="s">
        <v>128</v>
      </c>
    </row>
    <row r="26" spans="1:1" s="3" customFormat="1" x14ac:dyDescent="0.15">
      <c r="A26" s="23" t="s">
        <v>119</v>
      </c>
    </row>
    <row r="27" spans="1:1" ht="56.25" x14ac:dyDescent="0.15">
      <c r="A27" s="1" t="s">
        <v>129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79FB61CF317FA4689E23F83238B5213" ma:contentTypeVersion="21" ma:contentTypeDescription="Ein neues Dokument erstellen." ma:contentTypeScope="" ma:versionID="1b6c2fffe1b27bf61844e21f09ccd9d2">
  <xsd:schema xmlns:xsd="http://www.w3.org/2001/XMLSchema" xmlns:xs="http://www.w3.org/2001/XMLSchema" xmlns:p="http://schemas.microsoft.com/office/2006/metadata/properties" xmlns:ns2="c5be0a8a-2ec2-4bd6-a9c0-6110b76b309c" xmlns:ns3="1fe1d998-5511-4f06-9ce7-f75b48b54738" targetNamespace="http://schemas.microsoft.com/office/2006/metadata/properties" ma:root="true" ma:fieldsID="e57749adb53162589e540f4dbf78ffa8" ns2:_="" ns3:_="">
    <xsd:import namespace="c5be0a8a-2ec2-4bd6-a9c0-6110b76b309c"/>
    <xsd:import namespace="1fe1d998-5511-4f06-9ce7-f75b48b54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0a8a-2ec2-4bd6-a9c0-6110b76b3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bc16e23-8508-4027-a0bd-27e92fe957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e1d998-5511-4f06-9ce7-f75b48b5473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26be3375-961b-4130-b908-f9f645ca9122}" ma:internalName="TaxCatchAll" ma:showField="CatchAllData" ma:web="1fe1d998-5511-4f06-9ce7-f75b48b54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e1d998-5511-4f06-9ce7-f75b48b54738" xsi:nil="true"/>
    <lcf76f155ced4ddcb4097134ff3c332f xmlns="c5be0a8a-2ec2-4bd6-a9c0-6110b76b3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63375A-73E4-414D-B368-9C96E06861A7}">
  <ds:schemaRefs>
    <ds:schemaRef ds:uri="http://schemas.microsoft.com/sharepoint/v3/contenttype/forms"/>
  </ds:schemaRefs>
</ds:datastoreItem>
</file>

<file path=customXml/itemProps2.xml><?xml version="1.0" encoding="utf-8"?>
<ds:datastoreItem xmlns:ds="http://schemas.openxmlformats.org/officeDocument/2006/customXml" ds:itemID="{003A8B78-1E1C-4D0F-B72E-25A5CD067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0a8a-2ec2-4bd6-a9c0-6110b76b309c"/>
    <ds:schemaRef ds:uri="1fe1d998-5511-4f06-9ce7-f75b48b54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A4583F-030C-4018-B3EB-8AC94FE2D4AB}">
  <ds:schemaRefs>
    <ds:schemaRef ds:uri="http://schemas.microsoft.com/office/2006/metadata/properties"/>
    <ds:schemaRef ds:uri="http://schemas.microsoft.com/office/infopath/2007/PartnerControls"/>
    <ds:schemaRef ds:uri="1fe1d998-5511-4f06-9ce7-f75b48b54738"/>
    <ds:schemaRef ds:uri="c5be0a8a-2ec2-4bd6-a9c0-6110b76b309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Selbstdeklaration</vt:lpstr>
      <vt:lpstr>Hilfstabelle</vt:lpstr>
      <vt:lpstr>Anleitung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 Silvia CSP AG</dc:creator>
  <cp:keywords/>
  <dc:description/>
  <cp:lastModifiedBy>Grando Alicia (GCA) eHealth Suisse</cp:lastModifiedBy>
  <cp:revision/>
  <cp:lastPrinted>2023-04-11T12:27:13Z</cp:lastPrinted>
  <dcterms:created xsi:type="dcterms:W3CDTF">2022-06-14T08:35:44Z</dcterms:created>
  <dcterms:modified xsi:type="dcterms:W3CDTF">2023-08-25T12:30:15Z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0x010100879FB61CF317FA4689E23F83238B5213</vt:lpwstr>
  </property>
  <property fmtid="{D5CDD505-2E9C-101B-9397-08002B2CF9AE}" pid="3" name="MediaServiceImageTags">
    <vt:lpwstr/>
  </property>
</Properties>
</file>